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3\III.Q_2023\KNL_TRANSFORMACE_GABRIELKA\11_DUR_DSP\PD\F_Soupis_Rozpocet\01_ROZPOCET, SOUPIS PRACI\"/>
    </mc:Choice>
  </mc:AlternateContent>
  <bookViews>
    <workbookView xWindow="0" yWindow="0" windowWidth="0" windowHeight="0"/>
  </bookViews>
  <sheets>
    <sheet name="Rekapitulace stavby" sheetId="1" r:id="rId1"/>
    <sheet name="VRN - Vedlejší a ostatní ..." sheetId="2" r:id="rId2"/>
    <sheet name="00-00 - Demolice  " sheetId="3" r:id="rId3"/>
    <sheet name="00-01 - Oplocení - bourání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'VRN - Vedlejší a ostatní ...'!$C$121:$K$144</definedName>
    <definedName name="_xlnm.Print_Area" localSheetId="1">'VRN - Vedlejší a ostatní ...'!$C$4:$J$76,'VRN - Vedlejší a ostatní ...'!$C$82:$J$101,'VRN - Vedlejší a ostatní ...'!$C$107:$K$144</definedName>
    <definedName name="_xlnm.Print_Titles" localSheetId="1">'VRN - Vedlejší a ostatní ...'!$121:$121</definedName>
    <definedName name="_xlnm._FilterDatabase" localSheetId="2" hidden="1">'00-00 - Demolice  '!$C$122:$K$346</definedName>
    <definedName name="_xlnm.Print_Area" localSheetId="2">'00-00 - Demolice  '!$C$4:$J$76,'00-00 - Demolice  '!$C$82:$J$102,'00-00 - Demolice  '!$C$108:$K$346</definedName>
    <definedName name="_xlnm.Print_Titles" localSheetId="2">'00-00 - Demolice  '!$122:$122</definedName>
    <definedName name="_xlnm._FilterDatabase" localSheetId="3" hidden="1">'00-01 - Oplocení - bourání'!$C$122:$K$216</definedName>
    <definedName name="_xlnm.Print_Area" localSheetId="3">'00-01 - Oplocení - bourání'!$C$4:$J$76,'00-01 - Oplocení - bourání'!$C$82:$J$102,'00-01 - Oplocení - bourání'!$C$108:$K$216</definedName>
    <definedName name="_xlnm.Print_Titles" localSheetId="3">'00-01 - Oplocení - bourání'!$122:$122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213"/>
  <c r="BH213"/>
  <c r="BG213"/>
  <c r="BE213"/>
  <c r="T213"/>
  <c r="R213"/>
  <c r="P213"/>
  <c r="BI209"/>
  <c r="BH209"/>
  <c r="BG209"/>
  <c r="BE209"/>
  <c r="T209"/>
  <c r="R209"/>
  <c r="P209"/>
  <c r="BI206"/>
  <c r="BH206"/>
  <c r="BG206"/>
  <c r="BE206"/>
  <c r="T206"/>
  <c r="R206"/>
  <c r="P206"/>
  <c r="BI198"/>
  <c r="BH198"/>
  <c r="BG198"/>
  <c r="BE198"/>
  <c r="T198"/>
  <c r="R198"/>
  <c r="P198"/>
  <c r="BI188"/>
  <c r="BH188"/>
  <c r="BG188"/>
  <c r="BE188"/>
  <c r="T188"/>
  <c r="R188"/>
  <c r="P188"/>
  <c r="BI183"/>
  <c r="BH183"/>
  <c r="BG183"/>
  <c r="BE183"/>
  <c r="T183"/>
  <c r="R183"/>
  <c r="P183"/>
  <c r="BI180"/>
  <c r="BH180"/>
  <c r="BG180"/>
  <c r="BE180"/>
  <c r="T180"/>
  <c r="R180"/>
  <c r="P180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4"/>
  <c r="BH144"/>
  <c r="BG144"/>
  <c r="BE144"/>
  <c r="T144"/>
  <c r="R144"/>
  <c r="P144"/>
  <c r="BI138"/>
  <c r="BH138"/>
  <c r="BG138"/>
  <c r="BE138"/>
  <c r="T138"/>
  <c r="R138"/>
  <c r="P138"/>
  <c r="BI126"/>
  <c r="BH126"/>
  <c r="BG126"/>
  <c r="BE126"/>
  <c r="T126"/>
  <c r="R126"/>
  <c r="P126"/>
  <c r="J119"/>
  <c r="F119"/>
  <c r="F117"/>
  <c r="E115"/>
  <c r="J93"/>
  <c r="F93"/>
  <c r="F91"/>
  <c r="E89"/>
  <c r="J26"/>
  <c r="E26"/>
  <c r="J120"/>
  <c r="J25"/>
  <c r="J20"/>
  <c r="E20"/>
  <c r="F94"/>
  <c r="J19"/>
  <c r="J14"/>
  <c r="J91"/>
  <c r="E7"/>
  <c r="E85"/>
  <c i="3" r="J39"/>
  <c r="J38"/>
  <c i="1" r="AY97"/>
  <c i="3" r="J37"/>
  <c i="1" r="AX97"/>
  <c i="3" r="BI343"/>
  <c r="BH343"/>
  <c r="BG343"/>
  <c r="BE343"/>
  <c r="T343"/>
  <c r="R343"/>
  <c r="P343"/>
  <c r="BI337"/>
  <c r="BH337"/>
  <c r="BG337"/>
  <c r="BE337"/>
  <c r="T337"/>
  <c r="R337"/>
  <c r="P337"/>
  <c r="BI299"/>
  <c r="BH299"/>
  <c r="BG299"/>
  <c r="BE299"/>
  <c r="T299"/>
  <c r="R299"/>
  <c r="P299"/>
  <c r="BI285"/>
  <c r="BH285"/>
  <c r="BG285"/>
  <c r="BE285"/>
  <c r="T285"/>
  <c r="R285"/>
  <c r="P285"/>
  <c r="BI280"/>
  <c r="BH280"/>
  <c r="BG280"/>
  <c r="BE280"/>
  <c r="T280"/>
  <c r="R280"/>
  <c r="P280"/>
  <c r="BI270"/>
  <c r="BH270"/>
  <c r="BG270"/>
  <c r="BE270"/>
  <c r="T270"/>
  <c r="R270"/>
  <c r="P270"/>
  <c r="BI265"/>
  <c r="BH265"/>
  <c r="BG265"/>
  <c r="BE265"/>
  <c r="T265"/>
  <c r="R265"/>
  <c r="P265"/>
  <c r="BI262"/>
  <c r="BH262"/>
  <c r="BG262"/>
  <c r="BE262"/>
  <c r="T262"/>
  <c r="R262"/>
  <c r="P262"/>
  <c r="BI244"/>
  <c r="BH244"/>
  <c r="BG244"/>
  <c r="BE244"/>
  <c r="T244"/>
  <c r="T125"/>
  <c r="R244"/>
  <c r="R125"/>
  <c r="P244"/>
  <c r="P125"/>
  <c r="BI126"/>
  <c r="BH126"/>
  <c r="BG126"/>
  <c r="BE126"/>
  <c r="T126"/>
  <c r="R126"/>
  <c r="P126"/>
  <c r="J119"/>
  <c r="F119"/>
  <c r="F117"/>
  <c r="E115"/>
  <c r="J93"/>
  <c r="F93"/>
  <c r="F91"/>
  <c r="E89"/>
  <c r="J26"/>
  <c r="E26"/>
  <c r="J94"/>
  <c r="J25"/>
  <c r="J20"/>
  <c r="E20"/>
  <c r="F120"/>
  <c r="J19"/>
  <c r="J14"/>
  <c r="J91"/>
  <c r="E7"/>
  <c r="E111"/>
  <c i="2" r="J39"/>
  <c r="J38"/>
  <c i="1" r="AY96"/>
  <c i="2" r="J37"/>
  <c i="1" r="AX96"/>
  <c i="2"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J118"/>
  <c r="F118"/>
  <c r="F116"/>
  <c r="E114"/>
  <c r="J93"/>
  <c r="F93"/>
  <c r="F91"/>
  <c r="E89"/>
  <c r="J26"/>
  <c r="E26"/>
  <c r="J119"/>
  <c r="J25"/>
  <c r="J20"/>
  <c r="E20"/>
  <c r="F94"/>
  <c r="J19"/>
  <c r="J14"/>
  <c r="J116"/>
  <c r="E7"/>
  <c r="E110"/>
  <c i="1" r="L90"/>
  <c r="AM90"/>
  <c r="AM89"/>
  <c r="L89"/>
  <c r="AM87"/>
  <c r="L87"/>
  <c r="L85"/>
  <c r="L84"/>
  <c i="2" r="BK143"/>
  <c r="BK129"/>
  <c r="J129"/>
  <c r="J143"/>
  <c r="J131"/>
  <c i="3" r="J270"/>
  <c r="BK285"/>
  <c r="J280"/>
  <c r="BK343"/>
  <c r="BK299"/>
  <c i="4" r="BK213"/>
  <c r="J170"/>
  <c r="J144"/>
  <c r="J206"/>
  <c r="J183"/>
  <c r="J155"/>
  <c r="BK180"/>
  <c r="BK198"/>
  <c r="BK170"/>
  <c i="2" r="BK139"/>
  <c r="J137"/>
  <c r="BK127"/>
  <c r="J125"/>
  <c r="J139"/>
  <c i="3" r="J299"/>
  <c r="BK265"/>
  <c r="BK280"/>
  <c r="BK270"/>
  <c r="J343"/>
  <c r="J265"/>
  <c i="4" r="BK183"/>
  <c r="J152"/>
  <c r="J158"/>
  <c r="J209"/>
  <c r="BK158"/>
  <c r="J180"/>
  <c r="BK155"/>
  <c i="2" r="BK135"/>
  <c r="J133"/>
  <c r="BK137"/>
  <c r="J127"/>
  <c r="J141"/>
  <c i="1" r="AS95"/>
  <c i="3" r="J244"/>
  <c r="BK337"/>
  <c r="BK262"/>
  <c i="4" r="J188"/>
  <c r="J161"/>
  <c r="BK126"/>
  <c r="J198"/>
  <c r="BK173"/>
  <c r="BK161"/>
  <c r="J213"/>
  <c r="BK167"/>
  <c r="J126"/>
  <c r="J173"/>
  <c r="BK138"/>
  <c i="2" r="BK133"/>
  <c r="J135"/>
  <c r="BK125"/>
  <c r="BK141"/>
  <c r="BK131"/>
  <c i="3" r="J285"/>
  <c r="J126"/>
  <c r="BK244"/>
  <c r="J262"/>
  <c r="J337"/>
  <c r="BK126"/>
  <c i="4" r="BK206"/>
  <c r="BK164"/>
  <c r="J138"/>
  <c r="BK209"/>
  <c r="J164"/>
  <c r="BK152"/>
  <c r="BK188"/>
  <c r="BK144"/>
  <c r="J167"/>
  <c i="2" l="1" r="R124"/>
  <c r="R123"/>
  <c r="R122"/>
  <c i="3" r="P261"/>
  <c r="P124"/>
  <c r="P123"/>
  <c i="1" r="AU97"/>
  <c i="3" r="R261"/>
  <c r="R124"/>
  <c r="R123"/>
  <c i="4" r="T125"/>
  <c i="2" r="BK124"/>
  <c r="J124"/>
  <c r="J100"/>
  <c i="4" r="P125"/>
  <c i="2" r="T124"/>
  <c r="T123"/>
  <c r="T122"/>
  <c i="3" r="BK261"/>
  <c r="J261"/>
  <c r="J101"/>
  <c r="T261"/>
  <c r="T124"/>
  <c r="T123"/>
  <c i="4" r="R125"/>
  <c r="R179"/>
  <c i="2" r="P124"/>
  <c r="P123"/>
  <c r="P122"/>
  <c i="1" r="AU96"/>
  <c i="4" r="BK125"/>
  <c r="J125"/>
  <c r="J100"/>
  <c r="BK179"/>
  <c r="J179"/>
  <c r="J101"/>
  <c r="P179"/>
  <c r="T179"/>
  <c i="3" r="BK125"/>
  <c r="J125"/>
  <c r="J100"/>
  <c i="4" r="J117"/>
  <c r="BF158"/>
  <c r="BF164"/>
  <c r="E111"/>
  <c r="BF198"/>
  <c r="J94"/>
  <c r="F120"/>
  <c r="BF152"/>
  <c r="BF155"/>
  <c r="BF161"/>
  <c r="BF170"/>
  <c r="BF173"/>
  <c r="BF180"/>
  <c r="BF188"/>
  <c r="BF209"/>
  <c r="BF213"/>
  <c r="BF126"/>
  <c r="BF138"/>
  <c r="BF144"/>
  <c r="BF167"/>
  <c r="BF183"/>
  <c r="BF206"/>
  <c i="2" r="BK123"/>
  <c r="J123"/>
  <c r="J99"/>
  <c i="3" r="F94"/>
  <c r="J117"/>
  <c r="J120"/>
  <c r="BF262"/>
  <c r="BF270"/>
  <c r="BF337"/>
  <c r="BF343"/>
  <c r="E85"/>
  <c r="BF244"/>
  <c r="BF299"/>
  <c r="BF126"/>
  <c r="BF265"/>
  <c r="BF280"/>
  <c r="BF285"/>
  <c i="2" r="BF129"/>
  <c r="BF141"/>
  <c r="BF143"/>
  <c r="J94"/>
  <c r="BF135"/>
  <c r="BF139"/>
  <c r="E85"/>
  <c r="J91"/>
  <c r="F119"/>
  <c r="BF125"/>
  <c r="BF133"/>
  <c r="BF127"/>
  <c r="BF131"/>
  <c r="BF137"/>
  <c i="4" r="F35"/>
  <c i="1" r="AZ98"/>
  <c i="2" r="J35"/>
  <c i="1" r="AV96"/>
  <c i="2" r="F35"/>
  <c i="1" r="AZ96"/>
  <c i="3" r="F38"/>
  <c i="1" r="BC97"/>
  <c i="3" r="F39"/>
  <c i="1" r="BD97"/>
  <c i="4" r="F37"/>
  <c i="1" r="BB98"/>
  <c i="2" r="F39"/>
  <c i="1" r="BD96"/>
  <c i="2" r="F37"/>
  <c i="1" r="BB96"/>
  <c i="3" r="F35"/>
  <c i="1" r="AZ97"/>
  <c i="4" r="J35"/>
  <c i="1" r="AV98"/>
  <c i="4" r="F39"/>
  <c i="1" r="BD98"/>
  <c i="2" r="F38"/>
  <c i="1" r="BC96"/>
  <c r="AS94"/>
  <c i="3" r="F37"/>
  <c i="1" r="BB97"/>
  <c i="3" r="J35"/>
  <c i="1" r="AV97"/>
  <c i="4" r="F38"/>
  <c i="1" r="BC98"/>
  <c i="4" l="1" r="P124"/>
  <c r="P123"/>
  <c i="1" r="AU98"/>
  <c i="4" r="R124"/>
  <c r="R123"/>
  <c r="T124"/>
  <c r="T123"/>
  <c r="BK124"/>
  <c r="BK123"/>
  <c r="J123"/>
  <c i="3" r="BK124"/>
  <c r="BK123"/>
  <c r="J123"/>
  <c r="J98"/>
  <c i="2" r="BK122"/>
  <c r="J122"/>
  <c i="1" r="AU95"/>
  <c r="AU94"/>
  <c i="4" r="J32"/>
  <c i="1" r="AG98"/>
  <c i="2" r="F36"/>
  <c i="1" r="BA96"/>
  <c i="2" r="J32"/>
  <c i="1" r="AG96"/>
  <c r="BC95"/>
  <c r="BC94"/>
  <c r="W32"/>
  <c i="4" r="F36"/>
  <c i="1" r="BA98"/>
  <c r="AZ95"/>
  <c r="AV95"/>
  <c i="2" r="J36"/>
  <c i="1" r="AW96"/>
  <c r="AT96"/>
  <c i="4" r="J36"/>
  <c i="1" r="AW98"/>
  <c r="AT98"/>
  <c r="AN98"/>
  <c r="BD95"/>
  <c r="BD94"/>
  <c r="W33"/>
  <c i="3" r="J36"/>
  <c i="1" r="AW97"/>
  <c r="AT97"/>
  <c r="BB95"/>
  <c r="AX95"/>
  <c i="3" r="F36"/>
  <c i="1" r="BA97"/>
  <c i="3" l="1" r="J124"/>
  <c r="J99"/>
  <c i="4" r="J98"/>
  <c r="J124"/>
  <c r="J99"/>
  <c r="J41"/>
  <c i="1" r="AN96"/>
  <c i="2" r="J98"/>
  <c r="J41"/>
  <c i="3" r="J32"/>
  <c i="1" r="AG97"/>
  <c r="AG95"/>
  <c r="AG94"/>
  <c r="AK26"/>
  <c r="AY94"/>
  <c r="BB94"/>
  <c r="W31"/>
  <c r="BA95"/>
  <c r="BA94"/>
  <c r="W30"/>
  <c r="AZ94"/>
  <c r="W29"/>
  <c r="AY95"/>
  <c i="3" l="1" r="J41"/>
  <c i="1" r="AN97"/>
  <c r="AV94"/>
  <c r="AK29"/>
  <c r="AW94"/>
  <c r="AK30"/>
  <c r="AW95"/>
  <c r="AT95"/>
  <c r="AN95"/>
  <c r="AX94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<sst xmlns="http://schemas.openxmlformats.org/spreadsheetml/2006/main">
  <si>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</si>
  <si>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</si>
  <si>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</si>
  <si>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</si>
  <si>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</si>
  <si>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{ace34376-58b9-4a8d-880f-e4c55c72caeb}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</si>
  <si>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</si>
  <si>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</si>
  <si>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</si>
  <si>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</si>
  <si>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</si>
  <si>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</si>
  <si>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</si>
  <si>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</si>
  <si>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23-058a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</si>
  <si>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</si>
  <si>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</si>
  <si>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Transformace domova Černovice - Lidmaň III. - KNL Gabrielka (Demolice)</t>
  </si>
  <si>
    <t>KSO:</t>
  </si>
  <si>
    <t>CC-CZ:</t>
  </si>
  <si>
    <t>Místo:</t>
  </si>
  <si>
    <t>Kamenice nad Lipou, část Gabrielka</t>
  </si>
  <si>
    <t>Datum:</t>
  </si>
  <si>
    <t>7. 1. 2025</t>
  </si>
  <si>
    <t>Zadavatel:</t>
  </si>
  <si>
    <t>IČ:</t>
  </si>
  <si>
    <t>70890749</t>
  </si>
  <si>
    <t>Kraj Vysočina</t>
  </si>
  <si>
    <t>DIČ:</t>
  </si>
  <si>
    <t>CZ70890749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</si>
  <si>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</si>
  <si>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</si>
  <si>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</si>
  <si>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</si>
  <si>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</si>
  <si>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</si>
  <si>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</si>
  <si>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Zpracovatel:</t>
  </si>
  <si>
    <t xml:space="preserve"> </t>
  </si>
  <si>
    <t>Poznámka:</t>
  </si>
  <si>
    <t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rámci nabídkových cen nutno zohlednit max. možné odstávky technologií viz. průvodní zpráva._x000d_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</si>
  <si>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</si>
  <si>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</si>
  <si>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</si>
  <si>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</si>
  <si>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</si>
  <si>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</si>
  <si>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</si>
  <si>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</si>
  <si>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</si>
  <si>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</si>
  <si>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</si>
  <si>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</si>
  <si>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</si>
  <si>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</si>
  <si>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</si>
  <si>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</si>
  <si>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</si>
  <si>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</si>
  <si>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</si>
  <si>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</si>
  <si>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</si>
  <si>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</si>
  <si>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</si>
  <si>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</si>
  <si>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</si>
  <si>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</si>
  <si>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</si>
  <si>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</si>
  <si>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</si>
  <si>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</si>
  <si>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</si>
  <si>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</si>
  <si>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</si>
  <si>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</si>
  <si>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</si>
  <si>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</si>
  <si>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</si>
  <si>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</si>
  <si>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</si>
  <si>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</si>
  <si>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</si>
  <si>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</si>
  <si>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</si>
  <si>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</si>
  <si>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SO00</t>
  </si>
  <si>
    <t>Demolice objektu</t>
  </si>
  <si>
    <t>STA</t>
  </si>
  <si>
    <t>1</t>
  </si>
  <si>
    <t>{9330d6cc-c268-4c37-a094-2da997387000}</t>
  </si>
  <si>
    <t>/</t>
  </si>
  <si>
    <t>VRN</t>
  </si>
  <si>
    <t>Vedlejší a ostatní rozpočtové náklady</t>
  </si>
  <si>
    <t>Soupis</t>
  </si>
  <si>
    <t>2</t>
  </si>
  <si>
    <t>{6239a39c-7223-46cc-8855-2c5f083d7639}</t>
  </si>
  <si>
    <t>8036919</t>
  </si>
  <si>
    <t>00-00</t>
  </si>
  <si>
    <t xml:space="preserve">Demolice  </t>
  </si>
  <si>
    <t>{16d1073e-a932-4068-9599-547b1c03bcd8}</t>
  </si>
  <si>
    <t>803 69 19</t>
  </si>
  <si>
    <t>00-01</t>
  </si>
  <si>
    <t>Oplocení - bourání</t>
  </si>
  <si>
    <t>{b0d87877-d94c-4109-860e-8fc6dce162f0}</t>
  </si>
  <si>
    <t>KRYCÍ LIST SOUPISU PRACÍ</t>
  </si>
  <si>
    <t>Objekt:</t>
  </si>
  <si>
    <t>SO00 - Demolice objektu</t>
  </si>
  <si>
    <t>Soupis:</t>
  </si>
  <si>
    <t>VRN - Vedlejší a ostatní rozpočtové náklady</t>
  </si>
  <si>
    <t xml:space="preserve">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rámci nabídkových cen nutno zohlednit max. možné odstávky technologií viz. průvodní zpráva.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</si>
  <si>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</si>
  <si>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</si>
  <si>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</si>
  <si>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</si>
  <si>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</si>
  <si>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</si>
  <si>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</si>
  <si>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</si>
  <si>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</si>
  <si>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</si>
  <si>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</si>
  <si>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</si>
  <si>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</si>
  <si>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</si>
  <si>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</si>
  <si>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</si>
  <si>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</si>
  <si>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</si>
  <si>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</si>
  <si>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</si>
  <si>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</si>
  <si>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</si>
  <si>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</si>
  <si>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</si>
  <si>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</si>
  <si>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Vedlejší a ostatní náklady</t>
  </si>
  <si>
    <t>K</t>
  </si>
  <si>
    <t>0100</t>
  </si>
  <si>
    <t>Zařízení staveniště</t>
  </si>
  <si>
    <t>kpl</t>
  </si>
  <si>
    <t>1240126341</t>
  </si>
  <si>
    <t>PP</t>
  </si>
  <si>
    <t xml:space="preserve">Veškeré náklady a činnosti související s vybudováním, provozem a likvidací staveniště v rozsahu vyžadujícím řádné provedení  díla.
Stavební zařízení pro sklad, hygienické zázemí a administrativní činnost stavby (stavební buňky dle potřeby stavby).
Zajištění připojení staveniště na elektrickou energii, vodu, odpad a odvodnění staveniště. 
Provádění každodenního hrubého úklidu staveniště a průběžné likvidace vznikajících odpadů oprávněnou osobou. 
Pravidelné čištění a úklid příjezdových a přístupových komunikací.
Oplocení staveniště (trvalé a dočasné). Ostraha staveniště. 
Uvedení ploch dotčených stavbou do původního stavu.</t>
  </si>
  <si>
    <t>0101</t>
  </si>
  <si>
    <t>Bezpečnost a ochrana zdraví při práci (BOZP)</t>
  </si>
  <si>
    <t>1394522077</t>
  </si>
  <si>
    <t>Veškeré prvky zajišťující bezpečnost a ochranu zdraví při práci - dodávka, montáž, údržba, obnova a demontáž.
(trvalé oplocení, mobilní oplocení, výstražné značení, přechody výkopů, atd. ) 
Povinnosti vyplývající z plánu BOZP vč. připomínek příslušných úřadů.</t>
  </si>
  <si>
    <t>3</t>
  </si>
  <si>
    <t>0102</t>
  </si>
  <si>
    <t>Dočasné dopravní opatření</t>
  </si>
  <si>
    <t>-449053838</t>
  </si>
  <si>
    <t>Náklady na vyhotovení návrhu dočasného dopravního značení a zvláštního užívání komunikace, vč. projednání, odsouhlasení s dotčenými orgány a organizacemi a zajištění správních rozhodnutí. 
Dodání dopravních značek a světelné signalizace, jejich rozmístění a přemísťování a jejich údržba v průběhu výstavby včetně následného odstranění, poplatky za správní řízení, splnění podmínek správních rozhodnutí a orgánu DOSS.
Zároveň budou projednány a odsouhlaseny s PČR a odborem dopravy dopravní cesty (odvoz stavební sutě, zeminy, odpadu)</t>
  </si>
  <si>
    <t>0103</t>
  </si>
  <si>
    <t>Publicita akce a propagace zadavatele dle podmínek dotačního titulu</t>
  </si>
  <si>
    <t>-70146003</t>
  </si>
  <si>
    <t>Náklady na zhotovení a osazení informačního panelu s údaji :
1) Logo Kraje Vysočina
2) Prohlášení: „STAVÍME PRO VÁS“
3) Název akce
4) Investor: „Kraj Vysočina, Žižkova 57/1882, 587 33 Jihlava“
5) Generální dodavatel
6) Projektant
7) Stavbyvedoucí
8) Technický dozor
10) Koordinátor BOZP
11) Termín realizace stavby
o rozměrech 2 x 4,0 m včetně nákladů na jeho údržbu po dobu trvání stavby.
Informační panel (grafický potisk na plachtu s oky) bude osazen na dočasnou ocelovou kci, kotvenou do země sloupky.</t>
  </si>
  <si>
    <t>5</t>
  </si>
  <si>
    <t>0105</t>
  </si>
  <si>
    <t>Náklady vyplývající z požadavků DOSS a správců inženýrských sítí.</t>
  </si>
  <si>
    <t>-1334955976</t>
  </si>
  <si>
    <t>Veškeré náklady vyplývající se zajištění plnění požadavků DOSS a správců inženýrských sítí (objednání vytýčení inženýrských sítí, komunikace se správci in. sítí a DOSS dle jejich vyjádření a rozhodnutí - viz. dokladová část, .....) vč. příslušných administratovních úkonů. 
O veškerých úkonech zhotovitele směrem k DOSS a správců inženýrských sítí, bude zhotovitelem informován TDI, TDS a investor.</t>
  </si>
  <si>
    <t>6</t>
  </si>
  <si>
    <t>0301</t>
  </si>
  <si>
    <t xml:space="preserve">Vytýčení stávajících inženýrských sítí </t>
  </si>
  <si>
    <t>1880854393</t>
  </si>
  <si>
    <t>Vytýčení stávajících inženýrských sítí i jejich správci. Bude provedeno vč. stabilizace bodů pro potřeby stavby po celou dobu výstavby.</t>
  </si>
  <si>
    <t>7</t>
  </si>
  <si>
    <t>0505</t>
  </si>
  <si>
    <t>Kompletace dokladové části stavby k předání a převzetí díla</t>
  </si>
  <si>
    <t>1047780156</t>
  </si>
  <si>
    <t xml:space="preserve"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</si>
  <si>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8</t>
  </si>
  <si>
    <t>0601</t>
  </si>
  <si>
    <t>Zpracování a předložení harmonogramů</t>
  </si>
  <si>
    <t>1477048399</t>
  </si>
  <si>
    <t xml:space="preserve">Náklady na vyhotovení a předložení finančního a časového harmonogramu prací a plnění vč. průběžné aktualizace harmonogramu během výstavby. </t>
  </si>
  <si>
    <t>9</t>
  </si>
  <si>
    <t>0602</t>
  </si>
  <si>
    <t>Náklady spojené s prováděním stavby v blízkosti stávajících objektů, technologie a zeleně</t>
  </si>
  <si>
    <t>-426533918</t>
  </si>
  <si>
    <t xml:space="preserve">Náklady spojené s prováděním stavby v blízkosti stávajících objektů (provozů), technologií, zeleně, leteckého provozu a provozu areálu nemocnice. Omezení vlivu stavby na sousední objekty a stávající technologie - zakrytí konstrukcí a technologií (prach, hluk), zajištění přístupu do sousedních objektů, zajištění konstrukcí a technologií proti poškození. Ochrana stávající vzrostlé zeleně po dobu výstavby. </t>
  </si>
  <si>
    <t>10</t>
  </si>
  <si>
    <t>0608</t>
  </si>
  <si>
    <t>Zkoušky toxicity jednotlivých druhů odpadů vzniklých na stavbě - výluhem</t>
  </si>
  <si>
    <t>soubor</t>
  </si>
  <si>
    <t>1564197909</t>
  </si>
  <si>
    <t>Zkoušky akutní toxicity s naředěním vodním výluhem odpadu dle platných předpisů</t>
  </si>
  <si>
    <t xml:space="preserve">00-00 - Demolice  </t>
  </si>
  <si>
    <t>HSV - Práce a dodávky HSV</t>
  </si>
  <si>
    <t xml:space="preserve">    9 - Ostatní konstrukce a práce, bourání</t>
  </si>
  <si>
    <t xml:space="preserve">    997 - Přesun sutě</t>
  </si>
  <si>
    <t>HSV</t>
  </si>
  <si>
    <t>Práce a dodávky HSV</t>
  </si>
  <si>
    <t>Ostatní konstrukce a práce, bourání</t>
  </si>
  <si>
    <t>981013313</t>
  </si>
  <si>
    <t>Demolice budov zděných na MVC podíl konstrukcí přes 15 do 20 % těžkou mechanizací</t>
  </si>
  <si>
    <t>m3</t>
  </si>
  <si>
    <t>CS ÚRS 2024 02</t>
  </si>
  <si>
    <t>-1614623886</t>
  </si>
  <si>
    <t>Demolice budov těžkými mechanizačními prostředky z cihel, kamene, smíšeného nebo hrázděného zdiva, tvárnic na maltu vápennou nebo vápenocementovou s podílem konstrukcí přes 15 do 20 %</t>
  </si>
  <si>
    <t>Online PSC</t>
  </si>
  <si>
    <t>https://podminky.urs.cz/item/CS_URS_2024_02/981013313</t>
  </si>
  <si>
    <t>VV</t>
  </si>
  <si>
    <t>objem konstrukcí</t>
  </si>
  <si>
    <t>krytina</t>
  </si>
  <si>
    <t>14,45*(5,52+4,65+4,08)*0,05 = 10,295</t>
  </si>
  <si>
    <t>(24,55-11,75)*(5+5)*0,05 = 6,4</t>
  </si>
  <si>
    <t>7,2*3,4*0,05 = 1,224</t>
  </si>
  <si>
    <t>6,7*1*0,05 = 0,335</t>
  </si>
  <si>
    <t>Latě + kontralatě</t>
  </si>
  <si>
    <t>14,45*(5,52+4,65+4,08)/0,32*0,04*0,06 = 1,544</t>
  </si>
  <si>
    <t>14,45*(5,52+4,65+4,08)/1*0,04*0,06 = 0,494</t>
  </si>
  <si>
    <t>(24,55-11,75)*(5+5)/0,32*0,04*0,06 = 0,96</t>
  </si>
  <si>
    <t>(24,55-11,75)*(5+5)/1*0,04*0,06 = 0,307</t>
  </si>
  <si>
    <t>(7,2*3,4/0,32)*0,04*0,06 = 0,184</t>
  </si>
  <si>
    <t>(7,2*3,4/1)*0,04*0,06 = 0,059</t>
  </si>
  <si>
    <t>(6,7*1/0,32)*0,04*0,06 = 0,05</t>
  </si>
  <si>
    <t>(6,7*1/1)*0,04*0,06 = 0,016</t>
  </si>
  <si>
    <t>krokve</t>
  </si>
  <si>
    <t xml:space="preserve">(5,52+5,52+4,3)*0,14*0,14*15  = 4,51</t>
  </si>
  <si>
    <t>(5+5)*0,14*0,14*14 = 2,744</t>
  </si>
  <si>
    <t>7,2*0,14*0,14*7 = 0,988</t>
  </si>
  <si>
    <t>1*0,14*0,14*7*2 = 0,274</t>
  </si>
  <si>
    <t>vaznice</t>
  </si>
  <si>
    <t>6,8*0,14*0,15 = 0,143</t>
  </si>
  <si>
    <t>14,45*0,14*0,15*2 = 0,607</t>
  </si>
  <si>
    <t>(9,2+3,3)*0,12*0,12 = 0,18</t>
  </si>
  <si>
    <t>(12,6*2+3,7*2)*0,14*0,15 = 0,685</t>
  </si>
  <si>
    <t>2,2*0,12*0,12*4 = 0,127</t>
  </si>
  <si>
    <t>1,8*(0,14*0,15+0,15*0,18) = 0,086</t>
  </si>
  <si>
    <t xml:space="preserve">vzpěry </t>
  </si>
  <si>
    <t>2,9*0,15*0,16*8 = 0,557</t>
  </si>
  <si>
    <t>2,9*0,15*0,18*14 = 1,096</t>
  </si>
  <si>
    <t xml:space="preserve">pozednice </t>
  </si>
  <si>
    <t>(14,45+8,2)*0,12*0,12*2 = 0,652</t>
  </si>
  <si>
    <t>(13,2+13,2)*0,12*0,12 ´= 0,38</t>
  </si>
  <si>
    <t xml:space="preserve">sloupek </t>
  </si>
  <si>
    <t>2*0,14*0,14*18 = 0,706</t>
  </si>
  <si>
    <t>pásek</t>
  </si>
  <si>
    <t>1,5*0,1*0,1*30 = 0,45</t>
  </si>
  <si>
    <t>ostatní</t>
  </si>
  <si>
    <t>100*0,14*0,14 = 1,96</t>
  </si>
  <si>
    <t>strop nad č.103</t>
  </si>
  <si>
    <t>(1,1+0,9+2,35+0,3+2,15+0,3)*(0,3+4,4+0,3)*0,3 = 10,65</t>
  </si>
  <si>
    <t>strop č.104</t>
  </si>
  <si>
    <t>1*0,3 = 0,3</t>
  </si>
  <si>
    <t>strop č.105</t>
  </si>
  <si>
    <t>20,45*0,2 = 4,09</t>
  </si>
  <si>
    <t>strop č.107</t>
  </si>
  <si>
    <t>18,75*0,2 = 3,75</t>
  </si>
  <si>
    <t>štíty</t>
  </si>
  <si>
    <t>10,75*0,3*(6,65-3,1)/2*2 = 11,449</t>
  </si>
  <si>
    <t>-1,4*1,4*0,3*2 = -1,176</t>
  </si>
  <si>
    <t>6,9*0,3*(6,12-3,3)/2 = 2,919</t>
  </si>
  <si>
    <t>zdivo</t>
  </si>
  <si>
    <t>13,85*0,5*(3,1+0,5) = 24,93</t>
  </si>
  <si>
    <t>-1,25*1,3*0,5 = - 0,813</t>
  </si>
  <si>
    <t>13,85*0,35*(3,1+0,5) = 17,451</t>
  </si>
  <si>
    <t>-0,8*2*0,35 = -0,56</t>
  </si>
  <si>
    <t>-2,6*1,4*0,35 = -1,274</t>
  </si>
  <si>
    <t>-0,6*2*0,35 = -0,42</t>
  </si>
  <si>
    <t>-1,05*2,35*0,35 = -0,864</t>
  </si>
  <si>
    <t>(10,75-0,5-0,35)*0,5*(3,1+0,5) = 17,82</t>
  </si>
  <si>
    <t>-1,35*1,3*0,5*3 = -2,633</t>
  </si>
  <si>
    <t>(2,8+0,3+0,9)*0,35*(3,1+0,5) = 5,04</t>
  </si>
  <si>
    <t>(0,3+5,6)*0,75*(3,1+0,5) = 15,93</t>
  </si>
  <si>
    <t>-1,3*2*0,35 = -0,91</t>
  </si>
  <si>
    <t>-1,35*1,35*0,75*2 = -2,734</t>
  </si>
  <si>
    <t>5,25*0,45*(3,1+0,5) = 8,505</t>
  </si>
  <si>
    <t>-1,05*2,2*0,45 = -1,04</t>
  </si>
  <si>
    <t>(1,1+0,3+0,9+0,35)*0,3*(3,1+0,5) = 2,862</t>
  </si>
  <si>
    <t>-1,1*2,2*0,3 = -0,726</t>
  </si>
  <si>
    <t>-0,9*2,2*0,3 = -0,594</t>
  </si>
  <si>
    <t>4,4*(0,35+0,3)*(3,1+0,5) = 10,296</t>
  </si>
  <si>
    <t>(0,35+0,7+1+4,45+0,3)*0,3*(3,1+0,5) = 7,344</t>
  </si>
  <si>
    <t>-0,8*2*0,3 = -0,48</t>
  </si>
  <si>
    <t>(1,25+0,75)*0,2*(3,1+0,5) = 1,44</t>
  </si>
  <si>
    <t>(3,05+3,05)*0,35*(3,1+0,5) = 7,686</t>
  </si>
  <si>
    <t>-1,35*2*0,35 = -0,945</t>
  </si>
  <si>
    <t>-1,3*1,3*0,35 = -0,592</t>
  </si>
  <si>
    <t>1,25*0,35*(3,1+0,5) = 1,575</t>
  </si>
  <si>
    <t>(1,05+0,5+0,5+4,5)*0,25*(3,1+0,5) = 5,895</t>
  </si>
  <si>
    <t>-2,15*1,35*0,25 = -0,726</t>
  </si>
  <si>
    <t>-1,6*2,2*0,25 = -0,88</t>
  </si>
  <si>
    <t>(0,75*0,35+0,45*0,4)*(3,1+0,5)*2 = 3,186</t>
  </si>
  <si>
    <t>6,9*0,3*(3,1+0,5) = 7,452</t>
  </si>
  <si>
    <t>dřevěné stěny</t>
  </si>
  <si>
    <t>(2,8+2,27+0,18+3,35)*0,14*(3,1+0,5)*2 = 8,669</t>
  </si>
  <si>
    <t>č.107</t>
  </si>
  <si>
    <t>(6,28+3*4)*0,14*3 = 7,678</t>
  </si>
  <si>
    <t>podlahy</t>
  </si>
  <si>
    <t>(59,25+27,25+1+18,75)*0,15 = 15,938</t>
  </si>
  <si>
    <t>1.pp</t>
  </si>
  <si>
    <t>5,3*2,9*0,5 = 7,685</t>
  </si>
  <si>
    <t>(1,35+0,26+2)*0,5*2*2 = 7,22</t>
  </si>
  <si>
    <t>1,9*0,5*2 = 1,9</t>
  </si>
  <si>
    <t>2,1*1*2*2 = 8,4</t>
  </si>
  <si>
    <t>(1,2+2,23)*0,3*2 = 2,058</t>
  </si>
  <si>
    <t>1,5 = 1,5</t>
  </si>
  <si>
    <t>komíny</t>
  </si>
  <si>
    <t>0,5*0,5*6 = 1,5</t>
  </si>
  <si>
    <t>1*0,5*7,5 = 3,75</t>
  </si>
  <si>
    <t xml:space="preserve">konstrukce celkem  = 257,095m3</t>
  </si>
  <si>
    <t>obestavěný prostor</t>
  </si>
  <si>
    <t>13,85*10,75*3,6</t>
  </si>
  <si>
    <t>13,85*7,5*(6,65-3,1)/2</t>
  </si>
  <si>
    <t>13,85*(10,75-7,5)*0,9/2</t>
  </si>
  <si>
    <t>3,05*1,6*3,9</t>
  </si>
  <si>
    <t>(9,95+3,05)*6,9*3,6</t>
  </si>
  <si>
    <t>(9,95+3,05)*6,9*(6,12-3,3)/2</t>
  </si>
  <si>
    <t>6,28*3*2,9</t>
  </si>
  <si>
    <t>1pp</t>
  </si>
  <si>
    <t>6,5*3*2,2</t>
  </si>
  <si>
    <t>Mezisoučet</t>
  </si>
  <si>
    <t>podíl konstrukcí</t>
  </si>
  <si>
    <t>(257,095/1306,594)*100 = 19,677%</t>
  </si>
  <si>
    <t>Součet</t>
  </si>
  <si>
    <t>981513116</t>
  </si>
  <si>
    <t>Demolice konstrukcí objektů z betonu prostého těžkou mechanizací</t>
  </si>
  <si>
    <t>216383776</t>
  </si>
  <si>
    <t>Demolice konstrukcí objektů těžkými mechanizačními prostředky konstrukcí z betonu prostého</t>
  </si>
  <si>
    <t>https://podminky.urs.cz/item/CS_URS_2024_02/981513116</t>
  </si>
  <si>
    <t>základy</t>
  </si>
  <si>
    <t>1np</t>
  </si>
  <si>
    <t>(13,85+10,75)*2*0,8*1</t>
  </si>
  <si>
    <t>7,8*0,8*1</t>
  </si>
  <si>
    <t>(0,7+1+4,45+0,3+4,4)*0,8*1</t>
  </si>
  <si>
    <t>(2,8+8,5+2,8)*0,8*1</t>
  </si>
  <si>
    <t>1,2*0,8*1</t>
  </si>
  <si>
    <t>(9,95+6,9+9,95)*0,8*1</t>
  </si>
  <si>
    <t>(3+6,28+3)*0,6*1</t>
  </si>
  <si>
    <t>(3,6+2,9+3,6)*0,8*0,8</t>
  </si>
  <si>
    <t>2,9*1,6*0,8</t>
  </si>
  <si>
    <t>(2,22+1,2)*0,5*0,8</t>
  </si>
  <si>
    <t>997</t>
  </si>
  <si>
    <t>Přesun sutě</t>
  </si>
  <si>
    <t>997006512</t>
  </si>
  <si>
    <t>Vodorovné doprava suti s naložením a složením na skládku přes 100 m do 1 km</t>
  </si>
  <si>
    <t>t</t>
  </si>
  <si>
    <t>-716340867</t>
  </si>
  <si>
    <t>Vodorovná doprava suti na skládku s naložením na dopravní prostředek a složením přes 100 m do 1 km</t>
  </si>
  <si>
    <t>https://podminky.urs.cz/item/CS_URS_2024_02/997006512</t>
  </si>
  <si>
    <t>997006519</t>
  </si>
  <si>
    <t>Příplatek k vodorovnému přemístění suti na skládku ZKD 1 km přes 1 km</t>
  </si>
  <si>
    <t>-188257277</t>
  </si>
  <si>
    <t>Vodorovná doprava suti na skládku Příplatek k ceně -6512 za každý další i započatý 1 km</t>
  </si>
  <si>
    <t>https://podminky.urs.cz/item/CS_URS_2024_02/997006519</t>
  </si>
  <si>
    <t>692,426*24</t>
  </si>
  <si>
    <t>997013609</t>
  </si>
  <si>
    <t>Poplatek za uložení na skládce (skládkovné) stavebního odpadu ze směsí nebo oddělených frakcí betonu, cihel a keramických výrobků kód odpadu 17 01 07</t>
  </si>
  <si>
    <t>2004710633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</si>
  <si>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</si>
  <si>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https://podminky.urs.cz/item/CS_URS_2024_02/997013609</t>
  </si>
  <si>
    <t>692,426</t>
  </si>
  <si>
    <t>-17,311</t>
  </si>
  <si>
    <t>-1,152</t>
  </si>
  <si>
    <t>-10,869</t>
  </si>
  <si>
    <t>-3,462</t>
  </si>
  <si>
    <t>659,632*0,1 'Přepočtené koeficientem množství</t>
  </si>
  <si>
    <t>997013631</t>
  </si>
  <si>
    <t>Poplatek za uložení na skládce (skládkovné) stavebního odpadu směsného kód odpadu 17 09 04</t>
  </si>
  <si>
    <t>-2111689471</t>
  </si>
  <si>
    <t>Poplatek za uložení stavebního odpadu na skládce (skládkovné) směsného stavebního a demoličního zatříděného do Katalogu odpadů pod kódem 17 09 04</t>
  </si>
  <si>
    <t>https://podminky.urs.cz/item/CS_URS_2024_02/997013631</t>
  </si>
  <si>
    <t>692,426*0,025</t>
  </si>
  <si>
    <t>997013804</t>
  </si>
  <si>
    <t>Poplatek za uložení na skládce (skládkovné) stavebního odpadu ze skla kód odpadu 17 02 02</t>
  </si>
  <si>
    <t>1069886077</t>
  </si>
  <si>
    <t>Poplatek za uložení stavebního odpadu na skládce (skládkovné) ze skla zatříděného do Katalogu odpadů pod kódem 17 02 02</t>
  </si>
  <si>
    <t>https://podminky.urs.cz/item/CS_URS_2024_02/997013804</t>
  </si>
  <si>
    <t>1,4*1,4*(0,038)*2</t>
  </si>
  <si>
    <t>1,35*1,35*(0,038)*2</t>
  </si>
  <si>
    <t>1,25*1,3*(0,038)*2</t>
  </si>
  <si>
    <t>2,4*1,4*(0,038)</t>
  </si>
  <si>
    <t>0,6*2*(0,038)</t>
  </si>
  <si>
    <t>1,35*2*(0,038)</t>
  </si>
  <si>
    <t>1,3*1,3*(0,038)</t>
  </si>
  <si>
    <t>sklobeton</t>
  </si>
  <si>
    <t>1,3*2*(0,100)</t>
  </si>
  <si>
    <t>997013811</t>
  </si>
  <si>
    <t>Poplatek za uložení na skládce (skládkovné) stavebního odpadu dřevěného kód odpadu 17 02 01</t>
  </si>
  <si>
    <t>213079427</t>
  </si>
  <si>
    <t>Poplatek za uložení stavebního odpadu na skládce (skládkovné) dřevěného zatříděného do Katalogu odpadů pod kódem 17 02 01</t>
  </si>
  <si>
    <t>https://podminky.urs.cz/item/CS_URS_2024_02/997013811</t>
  </si>
  <si>
    <t>14,45*(5,52+4,65+4,08)/0,32*0,04*0,06 *(0,550)</t>
  </si>
  <si>
    <t>14,45*(5,52+4,65+4,08)/1*0,04*0,06*(0,550)</t>
  </si>
  <si>
    <t>(24,55-11,75)*(5+5)/0,32*0,04*0,06*(0,550)</t>
  </si>
  <si>
    <t>(24,55-11,75)*(5+5)/1*0,04*0,06*(0,550)</t>
  </si>
  <si>
    <t>(7,2*3,4/0,32)*0,04*0,06*(0,550)</t>
  </si>
  <si>
    <t>(7,2*3,4/1)*0,04*0,06*(0,550)</t>
  </si>
  <si>
    <t>(6,7*1/0,32)*0,04*0,06 *(0,550)</t>
  </si>
  <si>
    <t>(6,7*1/1)*0,04*0,06*(0,550)</t>
  </si>
  <si>
    <t>(5,52+5,52+4,3)*0,14*0,14*15*(0,550)</t>
  </si>
  <si>
    <t>(5+5)*0,14*0,14*14*(0,550)</t>
  </si>
  <si>
    <t>7,2*0,14*0,14*7*(0,550)</t>
  </si>
  <si>
    <t>1*0,14*0,14*7*2*(0,550)</t>
  </si>
  <si>
    <t>6,8*0,14*0,15*(0,550)</t>
  </si>
  <si>
    <t>14,45*0,14*0,15*2*(0,550)</t>
  </si>
  <si>
    <t>(9,2+3,3)*0,12*0,12*(0,550)</t>
  </si>
  <si>
    <t>(12,6*2+3,7*2)*0,14*0,15*(0,550)</t>
  </si>
  <si>
    <t>2,2*0,12*0,12*4*(0,550)</t>
  </si>
  <si>
    <t>1,8*(0,14*0,15+0,15*0,18)*(0,550)</t>
  </si>
  <si>
    <t>2,9*0,15*0,16*8*(0,550)</t>
  </si>
  <si>
    <t>2,9*0,15*0,18*14*(0,550)</t>
  </si>
  <si>
    <t>(14,45+8,2)*0,12*0,12*2*(0,550)</t>
  </si>
  <si>
    <t>(13,2+13,2)*0,12*0,12 *(0,550)</t>
  </si>
  <si>
    <t>2*0,14*0,14*18*(0,550)</t>
  </si>
  <si>
    <t>1,5*0,1*0,1*30*(0,550)</t>
  </si>
  <si>
    <t>100*0,14*0,14*(0,550)</t>
  </si>
  <si>
    <t>997013814</t>
  </si>
  <si>
    <t>Poplatek za uložení na skládce (skládkovné) stavebního odpadu izolací kód odpadu 17 06 04</t>
  </si>
  <si>
    <t>-191832412</t>
  </si>
  <si>
    <t>Poplatek za uložení stavebního odpadu na skládce (skládkovné) z izolačních materiálů zatříděného do Katalogu odpadů pod kódem 17 06 04</t>
  </si>
  <si>
    <t>https://podminky.urs.cz/item/CS_URS_2024_02/997013814</t>
  </si>
  <si>
    <t>0,5%</t>
  </si>
  <si>
    <t>692,426*0,005</t>
  </si>
  <si>
    <t>997013869</t>
  </si>
  <si>
    <t>Poplatek za uložení stavebního odpadu na recyklační skládce (skládkovné) ze směsí betonu, cihel a keramických výrobků kód odpadu 17 01 07</t>
  </si>
  <si>
    <t>76860091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</si>
  <si>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</si>
  <si>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https://podminky.urs.cz/item/CS_URS_2024_02/997013869</t>
  </si>
  <si>
    <t>659,632*0,9 'Přepočtené koeficientem množství</t>
  </si>
  <si>
    <t>00-01 - Oplocení - bourání</t>
  </si>
  <si>
    <t>961044111</t>
  </si>
  <si>
    <t>Bourání základů z betonu prostého</t>
  </si>
  <si>
    <t>797853602</t>
  </si>
  <si>
    <t>https://podminky.urs.cz/item/CS_URS_2024_02/961044111</t>
  </si>
  <si>
    <t>drátěné oplocení s podezdívkou</t>
  </si>
  <si>
    <t>45*0,2*1,5</t>
  </si>
  <si>
    <t>oplocení z keramických tvarovek</t>
  </si>
  <si>
    <t>15*0,6*1,2</t>
  </si>
  <si>
    <t>brána</t>
  </si>
  <si>
    <t>0,8*0,8*0,8*2</t>
  </si>
  <si>
    <t>dřevěné oplocení</t>
  </si>
  <si>
    <t>40*0,3*1,1</t>
  </si>
  <si>
    <t>962032112</t>
  </si>
  <si>
    <t>Bourání zdiva z keramických děrovaných cihel na MVC přes 1 m3</t>
  </si>
  <si>
    <t>-1675888472</t>
  </si>
  <si>
    <t>Bourání zdiva nadzákladového z cihel keramických děrovaných na maltu vápenocementovou, objemu přes 1 m3</t>
  </si>
  <si>
    <t>https://podminky.urs.cz/item/CS_URS_2024_02/962032112</t>
  </si>
  <si>
    <t>15*0,2*1,5</t>
  </si>
  <si>
    <t>962032231</t>
  </si>
  <si>
    <t>Bourání zdiva z cihel pálených nebo vápenopískových na MV nebo MVC přes 1 m3</t>
  </si>
  <si>
    <t>26886630</t>
  </si>
  <si>
    <t>Bourání zdiva nadzákladového z cihel pálených plných nebo lícových nebo vápenopískových, na maltu vápennou nebo vápenocementovou, objemu přes 1 m3</t>
  </si>
  <si>
    <t>https://podminky.urs.cz/item/CS_URS_2024_02/962032231</t>
  </si>
  <si>
    <t>podezdívka + sloupky</t>
  </si>
  <si>
    <t>15*0,45*0,3</t>
  </si>
  <si>
    <t>0,45*0,45*1,5*9</t>
  </si>
  <si>
    <t>966003812</t>
  </si>
  <si>
    <t>Rozebrání oplocení s příčníky a dřevěnými sloupky z půlené tyčoviny</t>
  </si>
  <si>
    <t>m</t>
  </si>
  <si>
    <t>1042780223</t>
  </si>
  <si>
    <t>Rozebrání dřevěného oplocení se sloupky osové vzdálenosti do 4,00 m, výšky do 2,50 m, osazených do hloubky 1,00 m s příčníky a dřevěnými sloupky z tyčoviny půlené</t>
  </si>
  <si>
    <t>https://podminky.urs.cz/item/CS_URS_2024_02/966003812</t>
  </si>
  <si>
    <t>966003818</t>
  </si>
  <si>
    <t>Rozebrání oplocení s příčníky a ocelovými sloupky z prken a latí</t>
  </si>
  <si>
    <t>-1788367149</t>
  </si>
  <si>
    <t>Rozebrání dřevěného oplocení se sloupky osové vzdálenosti do 4,00 m, výšky do 2,50 m, osazených do hloubky 1,00 m s příčníky a ocelovými sloupky z prken a latí</t>
  </si>
  <si>
    <t>https://podminky.urs.cz/item/CS_URS_2024_02/966003818</t>
  </si>
  <si>
    <t>966052121</t>
  </si>
  <si>
    <t>Bourání sloupků a vzpěr ŽB plotových s betonovou patkou</t>
  </si>
  <si>
    <t>kus</t>
  </si>
  <si>
    <t>-1336514987</t>
  </si>
  <si>
    <t>Bourání plotových sloupků a vzpěr železobetonových výšky do 2,5 m s betonovou patkou</t>
  </si>
  <si>
    <t>https://podminky.urs.cz/item/CS_URS_2024_02/966052121</t>
  </si>
  <si>
    <t>966062112</t>
  </si>
  <si>
    <t>Bourání sloupků a vzpěr plotových dřevěných zalitých cementovou maltou</t>
  </si>
  <si>
    <t>1802300063</t>
  </si>
  <si>
    <t>Bourání plotových sloupků a vzpěr dřevěných výšky do 2,5 m zalitých cementovou maltou</t>
  </si>
  <si>
    <t>https://podminky.urs.cz/item/CS_URS_2024_02/966062112</t>
  </si>
  <si>
    <t>966071711</t>
  </si>
  <si>
    <t>Bourání sloupků a vzpěr plotových ocelových do 2,5 m zabetonovaných</t>
  </si>
  <si>
    <t>-1031433023</t>
  </si>
  <si>
    <t>Bourání plotových sloupků a vzpěr ocelových trubkových nebo profilovaných výšky do 2,50 m zabetonovaných</t>
  </si>
  <si>
    <t>https://podminky.urs.cz/item/CS_URS_2024_02/966071711</t>
  </si>
  <si>
    <t>966071821</t>
  </si>
  <si>
    <t>Rozebrání oplocení z drátěného pletiva se čtvercovými oky v do 1,6 m</t>
  </si>
  <si>
    <t>-724860060</t>
  </si>
  <si>
    <t>Rozebrání oplocení z pletiva drátěného se čtvercovými oky, výšky do 1,6 m</t>
  </si>
  <si>
    <t>https://podminky.urs.cz/item/CS_URS_2024_02/966071821</t>
  </si>
  <si>
    <t>966071822</t>
  </si>
  <si>
    <t>Rozebrání oplocení z drátěného pletiva se čtvercovými oky v přes 1,6 do 2,0 m</t>
  </si>
  <si>
    <t>1804062779</t>
  </si>
  <si>
    <t>Rozebrání oplocení z pletiva drátěného se čtvercovými oky, výšky přes 1,6 do 2,0 m</t>
  </si>
  <si>
    <t>https://podminky.urs.cz/item/CS_URS_2024_02/966071822</t>
  </si>
  <si>
    <t>11</t>
  </si>
  <si>
    <t>966073812</t>
  </si>
  <si>
    <t>Rozebrání vrat a vrátek k oplocení pl přes 6 do 10 m2</t>
  </si>
  <si>
    <t>1368374229</t>
  </si>
  <si>
    <t>Rozebrání vrat a vrátek k oplocení plochy jednotlivě přes 6 do 10 m2</t>
  </si>
  <si>
    <t>https://podminky.urs.cz/item/CS_URS_2024_02/966073812</t>
  </si>
  <si>
    <t xml:space="preserve">vjezdová brána </t>
  </si>
  <si>
    <t>3,2*2</t>
  </si>
  <si>
    <t>997013501</t>
  </si>
  <si>
    <t>Odvoz suti a vybouraných hmot na skládku nebo meziskládku do 1 km se složením</t>
  </si>
  <si>
    <t>-1555224830</t>
  </si>
  <si>
    <t>Odvoz suti a vybouraných hmot na skládku nebo meziskládku se složením, na vzdálenost do 1 km</t>
  </si>
  <si>
    <t>https://podminky.urs.cz/item/CS_URS_2024_02/997013501</t>
  </si>
  <si>
    <t>13</t>
  </si>
  <si>
    <t>997013509</t>
  </si>
  <si>
    <t>Příplatek k odvozu suti a vybouraných hmot na skládku ZKD 1 km přes 1 km</t>
  </si>
  <si>
    <t>934048091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</si>
  <si>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</si>
  <si>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</si>
  <si>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104,594*24</t>
  </si>
  <si>
    <t>14</t>
  </si>
  <si>
    <t>997013601</t>
  </si>
  <si>
    <t>Poplatek za uložení na skládce (skládkovné) stavebního odpadu betonového kód odpadu 17 01 01</t>
  </si>
  <si>
    <t>928215495</t>
  </si>
  <si>
    <t>Poplatek za uložení stavebního odpadu na skládce (skládkovné) z prostého betonu zatříděného do Katalogu odpadů pod kódem 17 01 01</t>
  </si>
  <si>
    <t>https://podminky.urs.cz/item/CS_URS_2024_02/997013601</t>
  </si>
  <si>
    <t>77,048</t>
  </si>
  <si>
    <t>3,36</t>
  </si>
  <si>
    <t>0,756</t>
  </si>
  <si>
    <t>4,29</t>
  </si>
  <si>
    <t>1,824</t>
  </si>
  <si>
    <t>87,278*0,1 'Přepočtené koeficientem množství</t>
  </si>
  <si>
    <t>15</t>
  </si>
  <si>
    <t>997013603</t>
  </si>
  <si>
    <t>Poplatek za uložení na skládce (skládkovné) stavebního odpadu cihelného kód odpadu 17 01 02</t>
  </si>
  <si>
    <t>1294588902</t>
  </si>
  <si>
    <t>Poplatek za uložení stavebního odpadu na skládce (skládkovné) cihelného zatříděného do Katalogu odpadů pod kódem 17 01 02</t>
  </si>
  <si>
    <t>https://podminky.urs.cz/item/CS_URS_2024_02/997013603</t>
  </si>
  <si>
    <t>104,594</t>
  </si>
  <si>
    <t>-87,278</t>
  </si>
  <si>
    <t>-1,5</t>
  </si>
  <si>
    <t>15,816*0,1 'Přepočtené koeficientem množství</t>
  </si>
  <si>
    <t>16</t>
  </si>
  <si>
    <t>-1420702226</t>
  </si>
  <si>
    <t>17</t>
  </si>
  <si>
    <t>997013861</t>
  </si>
  <si>
    <t>Poplatek za uložení stavebního odpadu na recyklační skládce (skládkovné) z prostého betonu kód odpadu 17 01 01</t>
  </si>
  <si>
    <t>CS ÚRS 2025 01</t>
  </si>
  <si>
    <t>-1733663975</t>
  </si>
  <si>
    <t>Poplatek za uložení stavebního odpadu na recyklační skládce (skládkovné) z prostého betonu zatříděného do Katalogu odpadů pod kódem 17 01 01</t>
  </si>
  <si>
    <t>https://podminky.urs.cz/item/CS_URS_2025_01/997013861</t>
  </si>
  <si>
    <t>87,278*0,9 'Přepočtené koeficientem množství</t>
  </si>
  <si>
    <t>18</t>
  </si>
  <si>
    <t>997013863</t>
  </si>
  <si>
    <t>Poplatek za uložení stavebního odpadu na recyklační skládce (skládkovné) cihelného kód odpadu 17 01 02</t>
  </si>
  <si>
    <t>272890437</t>
  </si>
  <si>
    <t>Poplatek za uložení stavebního odpadu na recyklační skládce (skládkovné) cihelného zatříděného do Katalogu odpadů pod kódem 17 01 02</t>
  </si>
  <si>
    <t>https://podminky.urs.cz/item/CS_URS_2025_01/997013863</t>
  </si>
  <si>
    <t>15,816*0,9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</si>
</sst>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81013313" TargetMode="External" /><Relationship Id="rId2" Type="http://schemas.openxmlformats.org/officeDocument/2006/relationships/hyperlink" Target="https://podminky.urs.cz/item/CS_URS_2024_02/981513116" TargetMode="External" /><Relationship Id="rId3" Type="http://schemas.openxmlformats.org/officeDocument/2006/relationships/hyperlink" Target="https://podminky.urs.cz/item/CS_URS_2024_02/997006512" TargetMode="External" /><Relationship Id="rId4" Type="http://schemas.openxmlformats.org/officeDocument/2006/relationships/hyperlink" Target="https://podminky.urs.cz/item/CS_URS_2024_02/997006519" TargetMode="External" /><Relationship Id="rId5" Type="http://schemas.openxmlformats.org/officeDocument/2006/relationships/hyperlink" Target="https://podminky.urs.cz/item/CS_URS_2024_02/997013609" TargetMode="External" /><Relationship Id="rId6" Type="http://schemas.openxmlformats.org/officeDocument/2006/relationships/hyperlink" Target="https://podminky.urs.cz/item/CS_URS_2024_02/997013631" TargetMode="External" /><Relationship Id="rId7" Type="http://schemas.openxmlformats.org/officeDocument/2006/relationships/hyperlink" Target="https://podminky.urs.cz/item/CS_URS_2024_02/997013804" TargetMode="External" /><Relationship Id="rId8" Type="http://schemas.openxmlformats.org/officeDocument/2006/relationships/hyperlink" Target="https://podminky.urs.cz/item/CS_URS_2024_02/997013811" TargetMode="External" /><Relationship Id="rId9" Type="http://schemas.openxmlformats.org/officeDocument/2006/relationships/hyperlink" Target="https://podminky.urs.cz/item/CS_URS_2024_02/997013814" TargetMode="External" /><Relationship Id="rId10" Type="http://schemas.openxmlformats.org/officeDocument/2006/relationships/hyperlink" Target="https://podminky.urs.cz/item/CS_URS_2024_02/997013869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61044111" TargetMode="External" /><Relationship Id="rId2" Type="http://schemas.openxmlformats.org/officeDocument/2006/relationships/hyperlink" Target="https://podminky.urs.cz/item/CS_URS_2024_02/962032112" TargetMode="External" /><Relationship Id="rId3" Type="http://schemas.openxmlformats.org/officeDocument/2006/relationships/hyperlink" Target="https://podminky.urs.cz/item/CS_URS_2024_02/962032231" TargetMode="External" /><Relationship Id="rId4" Type="http://schemas.openxmlformats.org/officeDocument/2006/relationships/hyperlink" Target="https://podminky.urs.cz/item/CS_URS_2024_02/966003812" TargetMode="External" /><Relationship Id="rId5" Type="http://schemas.openxmlformats.org/officeDocument/2006/relationships/hyperlink" Target="https://podminky.urs.cz/item/CS_URS_2024_02/966003818" TargetMode="External" /><Relationship Id="rId6" Type="http://schemas.openxmlformats.org/officeDocument/2006/relationships/hyperlink" Target="https://podminky.urs.cz/item/CS_URS_2024_02/966052121" TargetMode="External" /><Relationship Id="rId7" Type="http://schemas.openxmlformats.org/officeDocument/2006/relationships/hyperlink" Target="https://podminky.urs.cz/item/CS_URS_2024_02/966062112" TargetMode="External" /><Relationship Id="rId8" Type="http://schemas.openxmlformats.org/officeDocument/2006/relationships/hyperlink" Target="https://podminky.urs.cz/item/CS_URS_2024_02/966071711" TargetMode="External" /><Relationship Id="rId9" Type="http://schemas.openxmlformats.org/officeDocument/2006/relationships/hyperlink" Target="https://podminky.urs.cz/item/CS_URS_2024_02/966071821" TargetMode="External" /><Relationship Id="rId10" Type="http://schemas.openxmlformats.org/officeDocument/2006/relationships/hyperlink" Target="https://podminky.urs.cz/item/CS_URS_2024_02/966071822" TargetMode="External" /><Relationship Id="rId11" Type="http://schemas.openxmlformats.org/officeDocument/2006/relationships/hyperlink" Target="https://podminky.urs.cz/item/CS_URS_2024_02/966073812" TargetMode="External" /><Relationship Id="rId12" Type="http://schemas.openxmlformats.org/officeDocument/2006/relationships/hyperlink" Target="https://podminky.urs.cz/item/CS_URS_2024_02/997013501" TargetMode="External" /><Relationship Id="rId13" Type="http://schemas.openxmlformats.org/officeDocument/2006/relationships/hyperlink" Target="https://podminky.urs.cz/item/CS_URS_2024_02/997013509" TargetMode="External" /><Relationship Id="rId14" Type="http://schemas.openxmlformats.org/officeDocument/2006/relationships/hyperlink" Target="https://podminky.urs.cz/item/CS_URS_2024_02/997013601" TargetMode="External" /><Relationship Id="rId15" Type="http://schemas.openxmlformats.org/officeDocument/2006/relationships/hyperlink" Target="https://podminky.urs.cz/item/CS_URS_2024_02/997013603" TargetMode="External" /><Relationship Id="rId16" Type="http://schemas.openxmlformats.org/officeDocument/2006/relationships/hyperlink" Target="https://podminky.urs.cz/item/CS_URS_2024_02/997013811" TargetMode="External" /><Relationship Id="rId17" Type="http://schemas.openxmlformats.org/officeDocument/2006/relationships/hyperlink" Target="https://podminky.urs.cz/item/CS_URS_2025_01/997013861" TargetMode="External" /><Relationship Id="rId18" Type="http://schemas.openxmlformats.org/officeDocument/2006/relationships/hyperlink" Target="https://podminky.urs.cz/item/CS_URS_2025_01/997013863" TargetMode="External" /><Relationship Id="rId19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19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56</v>
      </c>
      <c r="AI60" s="43"/>
      <c r="AJ60" s="43"/>
      <c r="AK60" s="43"/>
      <c r="AL60" s="43"/>
      <c r="AM60" s="65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56</v>
      </c>
      <c r="AI75" s="43"/>
      <c r="AJ75" s="43"/>
      <c r="AK75" s="43"/>
      <c r="AL75" s="43"/>
      <c r="AM75" s="65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23-058a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Transformace domova Černovice - Lidmaň III. - KNL Gabrielka (Demolice)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Kamenice nad Lipou, část Gabrielka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7. 1. 2025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Kraj Vysočina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PROJEKT CENTRUM NOVA s.r.o.</v>
      </c>
      <c r="AN89" s="72"/>
      <c r="AO89" s="72"/>
      <c r="AP89" s="72"/>
      <c r="AQ89" s="41"/>
      <c r="AR89" s="45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5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3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79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80</v>
      </c>
      <c r="BT94" s="118" t="s">
        <v>81</v>
      </c>
      <c r="BU94" s="119" t="s">
        <v>82</v>
      </c>
      <c r="BV94" s="118" t="s">
        <v>83</v>
      </c>
      <c r="BW94" s="118" t="s">
        <v>5</v>
      </c>
      <c r="BX94" s="118" t="s">
        <v>84</v>
      </c>
      <c r="CL94" s="118" t="s">
        <v>1</v>
      </c>
    </row>
    <row r="95" s="7" customFormat="1" ht="16.5" customHeight="1">
      <c r="A95" s="7"/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ROUND(SUM(AG96:AG98),2)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87</v>
      </c>
      <c r="AR95" s="127"/>
      <c r="AS95" s="128">
        <f>ROUND(SUM(AS96:AS98),2)</f>
        <v>0</v>
      </c>
      <c r="AT95" s="129">
        <f>ROUND(SUM(AV95:AW95),2)</f>
        <v>0</v>
      </c>
      <c r="AU95" s="130">
        <f>ROUND(SUM(AU96:AU98),5)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ROUND(SUM(AZ96:AZ98),2)</f>
        <v>0</v>
      </c>
      <c r="BA95" s="129">
        <f>ROUND(SUM(BA96:BA98),2)</f>
        <v>0</v>
      </c>
      <c r="BB95" s="129">
        <f>ROUND(SUM(BB96:BB98),2)</f>
        <v>0</v>
      </c>
      <c r="BC95" s="129">
        <f>ROUND(SUM(BC96:BC98),2)</f>
        <v>0</v>
      </c>
      <c r="BD95" s="131">
        <f>ROUND(SUM(BD96:BD98),2)</f>
        <v>0</v>
      </c>
      <c r="BE95" s="7"/>
      <c r="BS95" s="132" t="s">
        <v>80</v>
      </c>
      <c r="BT95" s="132" t="s">
        <v>88</v>
      </c>
      <c r="BU95" s="132" t="s">
        <v>82</v>
      </c>
      <c r="BV95" s="132" t="s">
        <v>83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4" customFormat="1" ht="16.5" customHeight="1">
      <c r="A96" s="133" t="s">
        <v>90</v>
      </c>
      <c r="B96" s="71"/>
      <c r="C96" s="134"/>
      <c r="D96" s="134"/>
      <c r="E96" s="135" t="s">
        <v>91</v>
      </c>
      <c r="F96" s="135"/>
      <c r="G96" s="135"/>
      <c r="H96" s="135"/>
      <c r="I96" s="135"/>
      <c r="J96" s="134"/>
      <c r="K96" s="135" t="s">
        <v>92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'VRN - Vedlejší a ostatní 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93</v>
      </c>
      <c r="AR96" s="73"/>
      <c r="AS96" s="138">
        <v>0</v>
      </c>
      <c r="AT96" s="139">
        <f>ROUND(SUM(AV96:AW96),2)</f>
        <v>0</v>
      </c>
      <c r="AU96" s="140">
        <f>'VRN - Vedlejší a ostatní ...'!P122</f>
        <v>0</v>
      </c>
      <c r="AV96" s="139">
        <f>'VRN - Vedlejší a ostatní ...'!J35</f>
        <v>0</v>
      </c>
      <c r="AW96" s="139">
        <f>'VRN - Vedlejší a ostatní ...'!J36</f>
        <v>0</v>
      </c>
      <c r="AX96" s="139">
        <f>'VRN - Vedlejší a ostatní ...'!J37</f>
        <v>0</v>
      </c>
      <c r="AY96" s="139">
        <f>'VRN - Vedlejší a ostatní ...'!J38</f>
        <v>0</v>
      </c>
      <c r="AZ96" s="139">
        <f>'VRN - Vedlejší a ostatní ...'!F35</f>
        <v>0</v>
      </c>
      <c r="BA96" s="139">
        <f>'VRN - Vedlejší a ostatní ...'!F36</f>
        <v>0</v>
      </c>
      <c r="BB96" s="139">
        <f>'VRN - Vedlejší a ostatní ...'!F37</f>
        <v>0</v>
      </c>
      <c r="BC96" s="139">
        <f>'VRN - Vedlejší a ostatní ...'!F38</f>
        <v>0</v>
      </c>
      <c r="BD96" s="141">
        <f>'VRN - Vedlejší a ostatní ...'!F39</f>
        <v>0</v>
      </c>
      <c r="BE96" s="4"/>
      <c r="BT96" s="142" t="s">
        <v>94</v>
      </c>
      <c r="BV96" s="142" t="s">
        <v>83</v>
      </c>
      <c r="BW96" s="142" t="s">
        <v>95</v>
      </c>
      <c r="BX96" s="142" t="s">
        <v>89</v>
      </c>
      <c r="CL96" s="142" t="s">
        <v>96</v>
      </c>
    </row>
    <row r="97" s="4" customFormat="1" ht="16.5" customHeight="1">
      <c r="A97" s="133" t="s">
        <v>90</v>
      </c>
      <c r="B97" s="71"/>
      <c r="C97" s="134"/>
      <c r="D97" s="134"/>
      <c r="E97" s="135" t="s">
        <v>97</v>
      </c>
      <c r="F97" s="135"/>
      <c r="G97" s="135"/>
      <c r="H97" s="135"/>
      <c r="I97" s="135"/>
      <c r="J97" s="134"/>
      <c r="K97" s="135" t="s">
        <v>98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'00-00 - Demolice  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93</v>
      </c>
      <c r="AR97" s="73"/>
      <c r="AS97" s="138">
        <v>0</v>
      </c>
      <c r="AT97" s="139">
        <f>ROUND(SUM(AV97:AW97),2)</f>
        <v>0</v>
      </c>
      <c r="AU97" s="140">
        <f>'00-00 - Demolice  '!P123</f>
        <v>0</v>
      </c>
      <c r="AV97" s="139">
        <f>'00-00 - Demolice  '!J35</f>
        <v>0</v>
      </c>
      <c r="AW97" s="139">
        <f>'00-00 - Demolice  '!J36</f>
        <v>0</v>
      </c>
      <c r="AX97" s="139">
        <f>'00-00 - Demolice  '!J37</f>
        <v>0</v>
      </c>
      <c r="AY97" s="139">
        <f>'00-00 - Demolice  '!J38</f>
        <v>0</v>
      </c>
      <c r="AZ97" s="139">
        <f>'00-00 - Demolice  '!F35</f>
        <v>0</v>
      </c>
      <c r="BA97" s="139">
        <f>'00-00 - Demolice  '!F36</f>
        <v>0</v>
      </c>
      <c r="BB97" s="139">
        <f>'00-00 - Demolice  '!F37</f>
        <v>0</v>
      </c>
      <c r="BC97" s="139">
        <f>'00-00 - Demolice  '!F38</f>
        <v>0</v>
      </c>
      <c r="BD97" s="141">
        <f>'00-00 - Demolice  '!F39</f>
        <v>0</v>
      </c>
      <c r="BE97" s="4"/>
      <c r="BT97" s="142" t="s">
        <v>94</v>
      </c>
      <c r="BV97" s="142" t="s">
        <v>83</v>
      </c>
      <c r="BW97" s="142" t="s">
        <v>99</v>
      </c>
      <c r="BX97" s="142" t="s">
        <v>89</v>
      </c>
      <c r="CL97" s="142" t="s">
        <v>100</v>
      </c>
    </row>
    <row r="98" s="4" customFormat="1" ht="16.5" customHeight="1">
      <c r="A98" s="133" t="s">
        <v>90</v>
      </c>
      <c r="B98" s="71"/>
      <c r="C98" s="134"/>
      <c r="D98" s="134"/>
      <c r="E98" s="135" t="s">
        <v>101</v>
      </c>
      <c r="F98" s="135"/>
      <c r="G98" s="135"/>
      <c r="H98" s="135"/>
      <c r="I98" s="135"/>
      <c r="J98" s="134"/>
      <c r="K98" s="135" t="s">
        <v>102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'00-01 - Oplocení - bourání'!J32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93</v>
      </c>
      <c r="AR98" s="73"/>
      <c r="AS98" s="143">
        <v>0</v>
      </c>
      <c r="AT98" s="144">
        <f>ROUND(SUM(AV98:AW98),2)</f>
        <v>0</v>
      </c>
      <c r="AU98" s="145">
        <f>'00-01 - Oplocení - bourání'!P123</f>
        <v>0</v>
      </c>
      <c r="AV98" s="144">
        <f>'00-01 - Oplocení - bourání'!J35</f>
        <v>0</v>
      </c>
      <c r="AW98" s="144">
        <f>'00-01 - Oplocení - bourání'!J36</f>
        <v>0</v>
      </c>
      <c r="AX98" s="144">
        <f>'00-01 - Oplocení - bourání'!J37</f>
        <v>0</v>
      </c>
      <c r="AY98" s="144">
        <f>'00-01 - Oplocení - bourání'!J38</f>
        <v>0</v>
      </c>
      <c r="AZ98" s="144">
        <f>'00-01 - Oplocení - bourání'!F35</f>
        <v>0</v>
      </c>
      <c r="BA98" s="144">
        <f>'00-01 - Oplocení - bourání'!F36</f>
        <v>0</v>
      </c>
      <c r="BB98" s="144">
        <f>'00-01 - Oplocení - bourání'!F37</f>
        <v>0</v>
      </c>
      <c r="BC98" s="144">
        <f>'00-01 - Oplocení - bourání'!F38</f>
        <v>0</v>
      </c>
      <c r="BD98" s="146">
        <f>'00-01 - Oplocení - bourání'!F39</f>
        <v>0</v>
      </c>
      <c r="BE98" s="4"/>
      <c r="BT98" s="142" t="s">
        <v>94</v>
      </c>
      <c r="BV98" s="142" t="s">
        <v>83</v>
      </c>
      <c r="BW98" s="142" t="s">
        <v>103</v>
      </c>
      <c r="BX98" s="142" t="s">
        <v>89</v>
      </c>
      <c r="CL98" s="142" t="s">
        <v>96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iAvxwlfXHTCXCOYSp2T1hVtK8eEYFqZ3b47mfTErmtX/deAqsoaupGIXifNz3qqBVvXrCc8QS9/bdoPeXqgvqw==" hashValue="ZBsttVzGFGpT3ogmUbBdSGmVuWmu35o3McNCMvinrtELRhhxK5KOuSdREpZlsI7g2Uvu5yOZd4fFKGQ+FK1glQ==" algorithmName="SHA-512" password="CC35"/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VRN - Vedlejší a ostatní ...'!C2" display="/"/>
    <hyperlink ref="A97" location="'00-00 - Demolice  '!C2" display="/"/>
    <hyperlink ref="A98" location="'00-01 - Oplocení - bourá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104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Transformace domova Černovice - Lidmaň III. - KNL Gabrielka (Demolice)</v>
      </c>
      <c r="F7" s="151"/>
      <c r="G7" s="151"/>
      <c r="H7" s="151"/>
      <c r="L7" s="21"/>
    </row>
    <row r="8" s="1" customFormat="1" ht="12" customHeight="1">
      <c r="B8" s="21"/>
      <c r="D8" s="151" t="s">
        <v>105</v>
      </c>
      <c r="L8" s="21"/>
    </row>
    <row r="9" s="2" customFormat="1" ht="16.5" customHeight="1">
      <c r="A9" s="39"/>
      <c r="B9" s="45"/>
      <c r="C9" s="39"/>
      <c r="D9" s="39"/>
      <c r="E9" s="152" t="s">
        <v>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107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108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96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7. 1. 2025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7.25" customHeight="1">
      <c r="A29" s="155"/>
      <c r="B29" s="156"/>
      <c r="C29" s="155"/>
      <c r="D29" s="155"/>
      <c r="E29" s="157" t="s">
        <v>109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41</v>
      </c>
      <c r="E32" s="39"/>
      <c r="F32" s="39"/>
      <c r="G32" s="39"/>
      <c r="H32" s="39"/>
      <c r="I32" s="39"/>
      <c r="J32" s="161">
        <f>ROUND(J122,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43</v>
      </c>
      <c r="G34" s="39"/>
      <c r="H34" s="39"/>
      <c r="I34" s="162" t="s">
        <v>42</v>
      </c>
      <c r="J34" s="162" t="s">
        <v>44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45</v>
      </c>
      <c r="E35" s="151" t="s">
        <v>46</v>
      </c>
      <c r="F35" s="164">
        <f>ROUND((SUM(BE122:BE144)),  2)</f>
        <v>0</v>
      </c>
      <c r="G35" s="39"/>
      <c r="H35" s="39"/>
      <c r="I35" s="165">
        <v>0.20999999999999999</v>
      </c>
      <c r="J35" s="164">
        <f>ROUND(((SUM(BE122:BE144))*I35),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47</v>
      </c>
      <c r="F36" s="164">
        <f>ROUND((SUM(BF122:BF144)),  2)</f>
        <v>0</v>
      </c>
      <c r="G36" s="39"/>
      <c r="H36" s="39"/>
      <c r="I36" s="165">
        <v>0.12</v>
      </c>
      <c r="J36" s="164">
        <f>ROUND(((SUM(BF122:BF144))*I36),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ROUND((SUM(BG122:BG144)),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49</v>
      </c>
      <c r="F38" s="164">
        <f>ROUND((SUM(BH122:BH144)),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50</v>
      </c>
      <c r="F39" s="164">
        <f>ROUND((SUM(BI122:BI144)),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51</v>
      </c>
      <c r="E41" s="168"/>
      <c r="F41" s="168"/>
      <c r="G41" s="169" t="s">
        <v>52</v>
      </c>
      <c r="H41" s="170" t="s">
        <v>53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54</v>
      </c>
      <c r="E50" s="174"/>
      <c r="F50" s="174"/>
      <c r="G50" s="173" t="s">
        <v>55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56</v>
      </c>
      <c r="E61" s="176"/>
      <c r="F61" s="177" t="s">
        <v>57</v>
      </c>
      <c r="G61" s="175" t="s">
        <v>56</v>
      </c>
      <c r="H61" s="176"/>
      <c r="I61" s="176"/>
      <c r="J61" s="178" t="s">
        <v>57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58</v>
      </c>
      <c r="E65" s="179"/>
      <c r="F65" s="179"/>
      <c r="G65" s="173" t="s">
        <v>59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56</v>
      </c>
      <c r="E76" s="176"/>
      <c r="F76" s="177" t="s">
        <v>57</v>
      </c>
      <c r="G76" s="175" t="s">
        <v>56</v>
      </c>
      <c r="H76" s="176"/>
      <c r="I76" s="176"/>
      <c r="J76" s="178" t="s">
        <v>57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Transformace domova Černovice - Lidmaň III. - KNL Gabrielka (Demolice)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VRN - Vedlejší a ostatní rozpočtové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Kamenice nad Lipou, část Gabrielka</v>
      </c>
      <c r="G91" s="41"/>
      <c r="H91" s="41"/>
      <c r="I91" s="33" t="s">
        <v>22</v>
      </c>
      <c r="J91" s="80" t="str">
        <f>IF(J14="","",J14)</f>
        <v>7. 1. 2025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Kraj Vysočina</v>
      </c>
      <c r="G93" s="41"/>
      <c r="H93" s="41"/>
      <c r="I93" s="33" t="s">
        <v>32</v>
      </c>
      <c r="J93" s="37" t="str">
        <f>E23</f>
        <v>PROJEKT CENTRUM NOVA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111</v>
      </c>
      <c r="D96" s="186"/>
      <c r="E96" s="186"/>
      <c r="F96" s="186"/>
      <c r="G96" s="186"/>
      <c r="H96" s="186"/>
      <c r="I96" s="186"/>
      <c r="J96" s="187" t="s">
        <v>112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113</v>
      </c>
      <c r="D98" s="41"/>
      <c r="E98" s="41"/>
      <c r="F98" s="41"/>
      <c r="G98" s="41"/>
      <c r="H98" s="41"/>
      <c r="I98" s="41"/>
      <c r="J98" s="111">
        <f>J122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114</v>
      </c>
    </row>
    <row r="99" s="9" customFormat="1" ht="24.96" customHeight="1">
      <c r="A99" s="9"/>
      <c r="B99" s="189"/>
      <c r="C99" s="190"/>
      <c r="D99" s="191" t="s">
        <v>115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116</v>
      </c>
      <c r="E100" s="197"/>
      <c r="F100" s="197"/>
      <c r="G100" s="197"/>
      <c r="H100" s="197"/>
      <c r="I100" s="197"/>
      <c r="J100" s="198">
        <f>J124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117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84" t="str">
        <f>E7</f>
        <v>Transformace domova Černovice - Lidmaň III. - KNL Gabrielka (Demolice)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1" customFormat="1" ht="12" customHeight="1">
      <c r="B111" s="22"/>
      <c r="C111" s="33" t="s">
        <v>105</v>
      </c>
      <c r="D111" s="23"/>
      <c r="E111" s="23"/>
      <c r="F111" s="23"/>
      <c r="G111" s="23"/>
      <c r="H111" s="23"/>
      <c r="I111" s="23"/>
      <c r="J111" s="23"/>
      <c r="K111" s="23"/>
      <c r="L111" s="21"/>
    </row>
    <row r="112" s="2" customFormat="1" ht="16.5" customHeight="1">
      <c r="A112" s="39"/>
      <c r="B112" s="40"/>
      <c r="C112" s="41"/>
      <c r="D112" s="41"/>
      <c r="E112" s="184" t="s">
        <v>106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E11</f>
        <v>VRN - Vedlejší a ostatní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F14</f>
        <v>Kamenice nad Lipou, část Gabrielka</v>
      </c>
      <c r="G116" s="41"/>
      <c r="H116" s="41"/>
      <c r="I116" s="33" t="s">
        <v>22</v>
      </c>
      <c r="J116" s="80" t="str">
        <f>IF(J14="","",J14)</f>
        <v>7. 1. 2025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E17</f>
        <v>Kraj Vysočina</v>
      </c>
      <c r="G118" s="41"/>
      <c r="H118" s="41"/>
      <c r="I118" s="33" t="s">
        <v>32</v>
      </c>
      <c r="J118" s="37" t="str">
        <f>E23</f>
        <v>PROJEKT CENTRUM NOVA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IF(E20="","",E20)</f>
        <v>Vyplň údaj</v>
      </c>
      <c r="G119" s="41"/>
      <c r="H119" s="41"/>
      <c r="I119" s="33" t="s">
        <v>37</v>
      </c>
      <c r="J119" s="37" t="str">
        <f>E26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118</v>
      </c>
      <c r="D121" s="203" t="s">
        <v>66</v>
      </c>
      <c r="E121" s="203" t="s">
        <v>62</v>
      </c>
      <c r="F121" s="203" t="s">
        <v>63</v>
      </c>
      <c r="G121" s="203" t="s">
        <v>119</v>
      </c>
      <c r="H121" s="203" t="s">
        <v>120</v>
      </c>
      <c r="I121" s="203" t="s">
        <v>121</v>
      </c>
      <c r="J121" s="203" t="s">
        <v>112</v>
      </c>
      <c r="K121" s="204" t="s">
        <v>122</v>
      </c>
      <c r="L121" s="205"/>
      <c r="M121" s="101" t="s">
        <v>1</v>
      </c>
      <c r="N121" s="102" t="s">
        <v>45</v>
      </c>
      <c r="O121" s="102" t="s">
        <v>123</v>
      </c>
      <c r="P121" s="102" t="s">
        <v>124</v>
      </c>
      <c r="Q121" s="102" t="s">
        <v>125</v>
      </c>
      <c r="R121" s="102" t="s">
        <v>126</v>
      </c>
      <c r="S121" s="102" t="s">
        <v>127</v>
      </c>
      <c r="T121" s="103" t="s">
        <v>128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129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</f>
        <v>0</v>
      </c>
      <c r="Q122" s="105"/>
      <c r="R122" s="208">
        <f>R123</f>
        <v>0</v>
      </c>
      <c r="S122" s="105"/>
      <c r="T122" s="209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80</v>
      </c>
      <c r="AU122" s="18" t="s">
        <v>114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80</v>
      </c>
      <c r="E123" s="214" t="s">
        <v>130</v>
      </c>
      <c r="F123" s="214" t="s">
        <v>131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132</v>
      </c>
      <c r="AT123" s="223" t="s">
        <v>80</v>
      </c>
      <c r="AU123" s="223" t="s">
        <v>81</v>
      </c>
      <c r="AY123" s="222" t="s">
        <v>133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80</v>
      </c>
      <c r="E124" s="225" t="s">
        <v>134</v>
      </c>
      <c r="F124" s="225" t="s">
        <v>135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SUM(P125:P144)</f>
        <v>0</v>
      </c>
      <c r="Q124" s="219"/>
      <c r="R124" s="220">
        <f>SUM(R125:R144)</f>
        <v>0</v>
      </c>
      <c r="S124" s="219"/>
      <c r="T124" s="221">
        <f>SUM(T125:T144)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132</v>
      </c>
      <c r="AT124" s="223" t="s">
        <v>80</v>
      </c>
      <c r="AU124" s="223" t="s">
        <v>88</v>
      </c>
      <c r="AY124" s="222" t="s">
        <v>133</v>
      </c>
      <c r="BK124" s="224">
        <f>SUM(BK125:BK144)</f>
        <v>0</v>
      </c>
    </row>
    <row r="125" s="2" customFormat="1" ht="16.5" customHeight="1">
      <c r="A125" s="39"/>
      <c r="B125" s="40"/>
      <c r="C125" s="227" t="s">
        <v>88</v>
      </c>
      <c r="D125" s="227" t="s">
        <v>136</v>
      </c>
      <c r="E125" s="228" t="s">
        <v>137</v>
      </c>
      <c r="F125" s="229" t="s">
        <v>138</v>
      </c>
      <c r="G125" s="230" t="s">
        <v>139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47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132</v>
      </c>
      <c r="AT125" s="238" t="s">
        <v>136</v>
      </c>
      <c r="AU125" s="238" t="s">
        <v>94</v>
      </c>
      <c r="AY125" s="18" t="s">
        <v>133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94</v>
      </c>
      <c r="BK125" s="239">
        <f>ROUND(I125*H125,2)</f>
        <v>0</v>
      </c>
      <c r="BL125" s="18" t="s">
        <v>132</v>
      </c>
      <c r="BM125" s="238" t="s">
        <v>140</v>
      </c>
    </row>
    <row r="126" s="2" customFormat="1">
      <c r="A126" s="39"/>
      <c r="B126" s="40"/>
      <c r="C126" s="41"/>
      <c r="D126" s="240" t="s">
        <v>141</v>
      </c>
      <c r="E126" s="41"/>
      <c r="F126" s="241" t="s">
        <v>142</v>
      </c>
      <c r="G126" s="41"/>
      <c r="H126" s="41"/>
      <c r="I126" s="242"/>
      <c r="J126" s="41"/>
      <c r="K126" s="41"/>
      <c r="L126" s="45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141</v>
      </c>
      <c r="AU126" s="18" t="s">
        <v>94</v>
      </c>
    </row>
    <row r="127" s="2" customFormat="1" ht="16.5" customHeight="1">
      <c r="A127" s="39"/>
      <c r="B127" s="40"/>
      <c r="C127" s="227" t="s">
        <v>94</v>
      </c>
      <c r="D127" s="227" t="s">
        <v>136</v>
      </c>
      <c r="E127" s="228" t="s">
        <v>143</v>
      </c>
      <c r="F127" s="229" t="s">
        <v>144</v>
      </c>
      <c r="G127" s="230" t="s">
        <v>139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47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132</v>
      </c>
      <c r="AT127" s="238" t="s">
        <v>136</v>
      </c>
      <c r="AU127" s="238" t="s">
        <v>94</v>
      </c>
      <c r="AY127" s="18" t="s">
        <v>133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94</v>
      </c>
      <c r="BK127" s="239">
        <f>ROUND(I127*H127,2)</f>
        <v>0</v>
      </c>
      <c r="BL127" s="18" t="s">
        <v>132</v>
      </c>
      <c r="BM127" s="238" t="s">
        <v>145</v>
      </c>
    </row>
    <row r="128" s="2" customFormat="1">
      <c r="A128" s="39"/>
      <c r="B128" s="40"/>
      <c r="C128" s="41"/>
      <c r="D128" s="240" t="s">
        <v>141</v>
      </c>
      <c r="E128" s="41"/>
      <c r="F128" s="241" t="s">
        <v>146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141</v>
      </c>
      <c r="AU128" s="18" t="s">
        <v>94</v>
      </c>
    </row>
    <row r="129" s="2" customFormat="1" ht="16.5" customHeight="1">
      <c r="A129" s="39"/>
      <c r="B129" s="40"/>
      <c r="C129" s="227" t="s">
        <v>147</v>
      </c>
      <c r="D129" s="227" t="s">
        <v>136</v>
      </c>
      <c r="E129" s="228" t="s">
        <v>148</v>
      </c>
      <c r="F129" s="229" t="s">
        <v>149</v>
      </c>
      <c r="G129" s="230" t="s">
        <v>139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47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132</v>
      </c>
      <c r="AT129" s="238" t="s">
        <v>136</v>
      </c>
      <c r="AU129" s="238" t="s">
        <v>94</v>
      </c>
      <c r="AY129" s="18" t="s">
        <v>133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94</v>
      </c>
      <c r="BK129" s="239">
        <f>ROUND(I129*H129,2)</f>
        <v>0</v>
      </c>
      <c r="BL129" s="18" t="s">
        <v>132</v>
      </c>
      <c r="BM129" s="238" t="s">
        <v>150</v>
      </c>
    </row>
    <row r="130" s="2" customFormat="1">
      <c r="A130" s="39"/>
      <c r="B130" s="40"/>
      <c r="C130" s="41"/>
      <c r="D130" s="240" t="s">
        <v>141</v>
      </c>
      <c r="E130" s="41"/>
      <c r="F130" s="241" t="s">
        <v>151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141</v>
      </c>
      <c r="AU130" s="18" t="s">
        <v>94</v>
      </c>
    </row>
    <row r="131" s="2" customFormat="1" ht="24.15" customHeight="1">
      <c r="A131" s="39"/>
      <c r="B131" s="40"/>
      <c r="C131" s="227" t="s">
        <v>132</v>
      </c>
      <c r="D131" s="227" t="s">
        <v>136</v>
      </c>
      <c r="E131" s="228" t="s">
        <v>152</v>
      </c>
      <c r="F131" s="229" t="s">
        <v>153</v>
      </c>
      <c r="G131" s="230" t="s">
        <v>139</v>
      </c>
      <c r="H131" s="231">
        <v>1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47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132</v>
      </c>
      <c r="AT131" s="238" t="s">
        <v>136</v>
      </c>
      <c r="AU131" s="238" t="s">
        <v>94</v>
      </c>
      <c r="AY131" s="18" t="s">
        <v>133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94</v>
      </c>
      <c r="BK131" s="239">
        <f>ROUND(I131*H131,2)</f>
        <v>0</v>
      </c>
      <c r="BL131" s="18" t="s">
        <v>132</v>
      </c>
      <c r="BM131" s="238" t="s">
        <v>154</v>
      </c>
    </row>
    <row r="132" s="2" customFormat="1">
      <c r="A132" s="39"/>
      <c r="B132" s="40"/>
      <c r="C132" s="41"/>
      <c r="D132" s="240" t="s">
        <v>141</v>
      </c>
      <c r="E132" s="41"/>
      <c r="F132" s="241" t="s">
        <v>155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141</v>
      </c>
      <c r="AU132" s="18" t="s">
        <v>94</v>
      </c>
    </row>
    <row r="133" s="2" customFormat="1" ht="24.15" customHeight="1">
      <c r="A133" s="39"/>
      <c r="B133" s="40"/>
      <c r="C133" s="227" t="s">
        <v>156</v>
      </c>
      <c r="D133" s="227" t="s">
        <v>136</v>
      </c>
      <c r="E133" s="228" t="s">
        <v>157</v>
      </c>
      <c r="F133" s="229" t="s">
        <v>158</v>
      </c>
      <c r="G133" s="230" t="s">
        <v>139</v>
      </c>
      <c r="H133" s="231">
        <v>1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47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132</v>
      </c>
      <c r="AT133" s="238" t="s">
        <v>136</v>
      </c>
      <c r="AU133" s="238" t="s">
        <v>94</v>
      </c>
      <c r="AY133" s="18" t="s">
        <v>133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94</v>
      </c>
      <c r="BK133" s="239">
        <f>ROUND(I133*H133,2)</f>
        <v>0</v>
      </c>
      <c r="BL133" s="18" t="s">
        <v>132</v>
      </c>
      <c r="BM133" s="238" t="s">
        <v>159</v>
      </c>
    </row>
    <row r="134" s="2" customFormat="1">
      <c r="A134" s="39"/>
      <c r="B134" s="40"/>
      <c r="C134" s="41"/>
      <c r="D134" s="240" t="s">
        <v>141</v>
      </c>
      <c r="E134" s="41"/>
      <c r="F134" s="241" t="s">
        <v>160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141</v>
      </c>
      <c r="AU134" s="18" t="s">
        <v>94</v>
      </c>
    </row>
    <row r="135" s="2" customFormat="1" ht="16.5" customHeight="1">
      <c r="A135" s="39"/>
      <c r="B135" s="40"/>
      <c r="C135" s="227" t="s">
        <v>161</v>
      </c>
      <c r="D135" s="227" t="s">
        <v>136</v>
      </c>
      <c r="E135" s="228" t="s">
        <v>162</v>
      </c>
      <c r="F135" s="229" t="s">
        <v>163</v>
      </c>
      <c r="G135" s="230" t="s">
        <v>139</v>
      </c>
      <c r="H135" s="231">
        <v>1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47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132</v>
      </c>
      <c r="AT135" s="238" t="s">
        <v>136</v>
      </c>
      <c r="AU135" s="238" t="s">
        <v>94</v>
      </c>
      <c r="AY135" s="18" t="s">
        <v>133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94</v>
      </c>
      <c r="BK135" s="239">
        <f>ROUND(I135*H135,2)</f>
        <v>0</v>
      </c>
      <c r="BL135" s="18" t="s">
        <v>132</v>
      </c>
      <c r="BM135" s="238" t="s">
        <v>164</v>
      </c>
    </row>
    <row r="136" s="2" customFormat="1">
      <c r="A136" s="39"/>
      <c r="B136" s="40"/>
      <c r="C136" s="41"/>
      <c r="D136" s="240" t="s">
        <v>141</v>
      </c>
      <c r="E136" s="41"/>
      <c r="F136" s="241" t="s">
        <v>165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141</v>
      </c>
      <c r="AU136" s="18" t="s">
        <v>94</v>
      </c>
    </row>
    <row r="137" s="2" customFormat="1" ht="24.15" customHeight="1">
      <c r="A137" s="39"/>
      <c r="B137" s="40"/>
      <c r="C137" s="227" t="s">
        <v>166</v>
      </c>
      <c r="D137" s="227" t="s">
        <v>136</v>
      </c>
      <c r="E137" s="228" t="s">
        <v>167</v>
      </c>
      <c r="F137" s="229" t="s">
        <v>168</v>
      </c>
      <c r="G137" s="230" t="s">
        <v>139</v>
      </c>
      <c r="H137" s="231">
        <v>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47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132</v>
      </c>
      <c r="AT137" s="238" t="s">
        <v>136</v>
      </c>
      <c r="AU137" s="238" t="s">
        <v>94</v>
      </c>
      <c r="AY137" s="18" t="s">
        <v>133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94</v>
      </c>
      <c r="BK137" s="239">
        <f>ROUND(I137*H137,2)</f>
        <v>0</v>
      </c>
      <c r="BL137" s="18" t="s">
        <v>132</v>
      </c>
      <c r="BM137" s="238" t="s">
        <v>169</v>
      </c>
    </row>
    <row r="138" s="2" customFormat="1">
      <c r="A138" s="39"/>
      <c r="B138" s="40"/>
      <c r="C138" s="41"/>
      <c r="D138" s="240" t="s">
        <v>141</v>
      </c>
      <c r="E138" s="41"/>
      <c r="F138" s="241" t="s">
        <v>170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141</v>
      </c>
      <c r="AU138" s="18" t="s">
        <v>94</v>
      </c>
    </row>
    <row r="139" s="2" customFormat="1" ht="16.5" customHeight="1">
      <c r="A139" s="39"/>
      <c r="B139" s="40"/>
      <c r="C139" s="227" t="s">
        <v>171</v>
      </c>
      <c r="D139" s="227" t="s">
        <v>136</v>
      </c>
      <c r="E139" s="228" t="s">
        <v>172</v>
      </c>
      <c r="F139" s="229" t="s">
        <v>173</v>
      </c>
      <c r="G139" s="230" t="s">
        <v>139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47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132</v>
      </c>
      <c r="AT139" s="238" t="s">
        <v>136</v>
      </c>
      <c r="AU139" s="238" t="s">
        <v>94</v>
      </c>
      <c r="AY139" s="18" t="s">
        <v>133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94</v>
      </c>
      <c r="BK139" s="239">
        <f>ROUND(I139*H139,2)</f>
        <v>0</v>
      </c>
      <c r="BL139" s="18" t="s">
        <v>132</v>
      </c>
      <c r="BM139" s="238" t="s">
        <v>174</v>
      </c>
    </row>
    <row r="140" s="2" customFormat="1">
      <c r="A140" s="39"/>
      <c r="B140" s="40"/>
      <c r="C140" s="41"/>
      <c r="D140" s="240" t="s">
        <v>141</v>
      </c>
      <c r="E140" s="41"/>
      <c r="F140" s="241" t="s">
        <v>175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141</v>
      </c>
      <c r="AU140" s="18" t="s">
        <v>94</v>
      </c>
    </row>
    <row r="141" s="2" customFormat="1" ht="24.15" customHeight="1">
      <c r="A141" s="39"/>
      <c r="B141" s="40"/>
      <c r="C141" s="227" t="s">
        <v>176</v>
      </c>
      <c r="D141" s="227" t="s">
        <v>136</v>
      </c>
      <c r="E141" s="228" t="s">
        <v>177</v>
      </c>
      <c r="F141" s="229" t="s">
        <v>178</v>
      </c>
      <c r="G141" s="230" t="s">
        <v>139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47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132</v>
      </c>
      <c r="AT141" s="238" t="s">
        <v>136</v>
      </c>
      <c r="AU141" s="238" t="s">
        <v>94</v>
      </c>
      <c r="AY141" s="18" t="s">
        <v>133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94</v>
      </c>
      <c r="BK141" s="239">
        <f>ROUND(I141*H141,2)</f>
        <v>0</v>
      </c>
      <c r="BL141" s="18" t="s">
        <v>132</v>
      </c>
      <c r="BM141" s="238" t="s">
        <v>179</v>
      </c>
    </row>
    <row r="142" s="2" customFormat="1">
      <c r="A142" s="39"/>
      <c r="B142" s="40"/>
      <c r="C142" s="41"/>
      <c r="D142" s="240" t="s">
        <v>141</v>
      </c>
      <c r="E142" s="41"/>
      <c r="F142" s="241" t="s">
        <v>180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141</v>
      </c>
      <c r="AU142" s="18" t="s">
        <v>94</v>
      </c>
    </row>
    <row r="143" s="2" customFormat="1" ht="24.15" customHeight="1">
      <c r="A143" s="39"/>
      <c r="B143" s="40"/>
      <c r="C143" s="227" t="s">
        <v>181</v>
      </c>
      <c r="D143" s="227" t="s">
        <v>136</v>
      </c>
      <c r="E143" s="228" t="s">
        <v>182</v>
      </c>
      <c r="F143" s="229" t="s">
        <v>183</v>
      </c>
      <c r="G143" s="230" t="s">
        <v>184</v>
      </c>
      <c r="H143" s="231">
        <v>1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47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132</v>
      </c>
      <c r="AT143" s="238" t="s">
        <v>136</v>
      </c>
      <c r="AU143" s="238" t="s">
        <v>94</v>
      </c>
      <c r="AY143" s="18" t="s">
        <v>133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94</v>
      </c>
      <c r="BK143" s="239">
        <f>ROUND(I143*H143,2)</f>
        <v>0</v>
      </c>
      <c r="BL143" s="18" t="s">
        <v>132</v>
      </c>
      <c r="BM143" s="238" t="s">
        <v>185</v>
      </c>
    </row>
    <row r="144" s="2" customFormat="1">
      <c r="A144" s="39"/>
      <c r="B144" s="40"/>
      <c r="C144" s="41"/>
      <c r="D144" s="240" t="s">
        <v>141</v>
      </c>
      <c r="E144" s="41"/>
      <c r="F144" s="241" t="s">
        <v>186</v>
      </c>
      <c r="G144" s="41"/>
      <c r="H144" s="41"/>
      <c r="I144" s="242"/>
      <c r="J144" s="41"/>
      <c r="K144" s="41"/>
      <c r="L144" s="45"/>
      <c r="M144" s="245"/>
      <c r="N144" s="246"/>
      <c r="O144" s="247"/>
      <c r="P144" s="247"/>
      <c r="Q144" s="247"/>
      <c r="R144" s="247"/>
      <c r="S144" s="247"/>
      <c r="T144" s="248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141</v>
      </c>
      <c r="AU144" s="18" t="s">
        <v>94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eOD54uM1W/Zidi0VJcp6KPDHMKTMVa/uvq5NcNGX7zj/sTRRflDLEKaaosfY+4Wb9aVYkeGe3MBJEE8hpxZxCw==" hashValue="EUp/jAZ42AYfz6XdQgLG6nwkdM33BUuy/AKW08YU0FwLMSbtjwqkBspshxCeLEunUfpKhdgqQvsIwq75VW/qcw==" algorithmName="SHA-512" password="CC35"/>
  <autoFilter ref="C121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104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Transformace domova Černovice - Lidmaň III. - KNL Gabrielka (Demolice)</v>
      </c>
      <c r="F7" s="151"/>
      <c r="G7" s="151"/>
      <c r="H7" s="151"/>
      <c r="L7" s="21"/>
    </row>
    <row r="8" s="1" customFormat="1" ht="12" customHeight="1">
      <c r="B8" s="21"/>
      <c r="D8" s="151" t="s">
        <v>105</v>
      </c>
      <c r="L8" s="21"/>
    </row>
    <row r="9" s="2" customFormat="1" ht="16.5" customHeight="1">
      <c r="A9" s="39"/>
      <c r="B9" s="45"/>
      <c r="C9" s="39"/>
      <c r="D9" s="39"/>
      <c r="E9" s="152" t="s">
        <v>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107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187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100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7. 1. 2025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7.25" customHeight="1">
      <c r="A29" s="155"/>
      <c r="B29" s="156"/>
      <c r="C29" s="155"/>
      <c r="D29" s="155"/>
      <c r="E29" s="157" t="s">
        <v>109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41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43</v>
      </c>
      <c r="G34" s="39"/>
      <c r="H34" s="39"/>
      <c r="I34" s="162" t="s">
        <v>42</v>
      </c>
      <c r="J34" s="162" t="s">
        <v>44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45</v>
      </c>
      <c r="E35" s="151" t="s">
        <v>46</v>
      </c>
      <c r="F35" s="164">
        <f>ROUND((SUM(BE123:BE346)),  2)</f>
        <v>0</v>
      </c>
      <c r="G35" s="39"/>
      <c r="H35" s="39"/>
      <c r="I35" s="165">
        <v>0.20999999999999999</v>
      </c>
      <c r="J35" s="164">
        <f>ROUND(((SUM(BE123:BE346))*I35),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47</v>
      </c>
      <c r="F36" s="164">
        <f>ROUND((SUM(BF123:BF346)),  2)</f>
        <v>0</v>
      </c>
      <c r="G36" s="39"/>
      <c r="H36" s="39"/>
      <c r="I36" s="165">
        <v>0.12</v>
      </c>
      <c r="J36" s="164">
        <f>ROUND(((SUM(BF123:BF346))*I36),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ROUND((SUM(BG123:BG346)),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49</v>
      </c>
      <c r="F38" s="164">
        <f>ROUND((SUM(BH123:BH346)),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50</v>
      </c>
      <c r="F39" s="164">
        <f>ROUND((SUM(BI123:BI346)),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51</v>
      </c>
      <c r="E41" s="168"/>
      <c r="F41" s="168"/>
      <c r="G41" s="169" t="s">
        <v>52</v>
      </c>
      <c r="H41" s="170" t="s">
        <v>53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54</v>
      </c>
      <c r="E50" s="174"/>
      <c r="F50" s="174"/>
      <c r="G50" s="173" t="s">
        <v>55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56</v>
      </c>
      <c r="E61" s="176"/>
      <c r="F61" s="177" t="s">
        <v>57</v>
      </c>
      <c r="G61" s="175" t="s">
        <v>56</v>
      </c>
      <c r="H61" s="176"/>
      <c r="I61" s="176"/>
      <c r="J61" s="178" t="s">
        <v>57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58</v>
      </c>
      <c r="E65" s="179"/>
      <c r="F65" s="179"/>
      <c r="G65" s="173" t="s">
        <v>59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56</v>
      </c>
      <c r="E76" s="176"/>
      <c r="F76" s="177" t="s">
        <v>57</v>
      </c>
      <c r="G76" s="175" t="s">
        <v>56</v>
      </c>
      <c r="H76" s="176"/>
      <c r="I76" s="176"/>
      <c r="J76" s="178" t="s">
        <v>57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Transformace domova Černovice - Lidmaň III. - KNL Gabrielka (Demolice)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00-00 - Demolice  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Kamenice nad Lipou, část Gabrielka</v>
      </c>
      <c r="G91" s="41"/>
      <c r="H91" s="41"/>
      <c r="I91" s="33" t="s">
        <v>22</v>
      </c>
      <c r="J91" s="80" t="str">
        <f>IF(J14="","",J14)</f>
        <v>7. 1. 2025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Kraj Vysočina</v>
      </c>
      <c r="G93" s="41"/>
      <c r="H93" s="41"/>
      <c r="I93" s="33" t="s">
        <v>32</v>
      </c>
      <c r="J93" s="37" t="str">
        <f>E23</f>
        <v>PROJEKT CENTRUM NOVA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111</v>
      </c>
      <c r="D96" s="186"/>
      <c r="E96" s="186"/>
      <c r="F96" s="186"/>
      <c r="G96" s="186"/>
      <c r="H96" s="186"/>
      <c r="I96" s="186"/>
      <c r="J96" s="187" t="s">
        <v>112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113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114</v>
      </c>
    </row>
    <row r="99" s="9" customFormat="1" ht="24.96" customHeight="1">
      <c r="A99" s="9"/>
      <c r="B99" s="189"/>
      <c r="C99" s="190"/>
      <c r="D99" s="191" t="s">
        <v>188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189</v>
      </c>
      <c r="E100" s="197"/>
      <c r="F100" s="197"/>
      <c r="G100" s="197"/>
      <c r="H100" s="197"/>
      <c r="I100" s="197"/>
      <c r="J100" s="198">
        <f>J125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190</v>
      </c>
      <c r="E101" s="197"/>
      <c r="F101" s="197"/>
      <c r="G101" s="197"/>
      <c r="H101" s="197"/>
      <c r="I101" s="197"/>
      <c r="J101" s="198">
        <f>J261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84" t="str">
        <f>E7</f>
        <v>Transformace domova Černovice - Lidmaň III. - KNL Gabrielka (Demolice)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105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106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 xml:space="preserve">00-00 - Demolice  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>Kamenice nad Lipou, část Gabrielka</v>
      </c>
      <c r="G117" s="41"/>
      <c r="H117" s="41"/>
      <c r="I117" s="33" t="s">
        <v>22</v>
      </c>
      <c r="J117" s="80" t="str">
        <f>IF(J14="","",J14)</f>
        <v>7. 1. 2025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E17</f>
        <v>Kraj Vysočina</v>
      </c>
      <c r="G119" s="41"/>
      <c r="H119" s="41"/>
      <c r="I119" s="33" t="s">
        <v>32</v>
      </c>
      <c r="J119" s="37" t="str">
        <f>E23</f>
        <v>PROJEKT CENTRUM NOVA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IF(E20="","",E20)</f>
        <v>Vyplň údaj</v>
      </c>
      <c r="G120" s="41"/>
      <c r="H120" s="41"/>
      <c r="I120" s="33" t="s">
        <v>37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118</v>
      </c>
      <c r="D122" s="203" t="s">
        <v>66</v>
      </c>
      <c r="E122" s="203" t="s">
        <v>62</v>
      </c>
      <c r="F122" s="203" t="s">
        <v>63</v>
      </c>
      <c r="G122" s="203" t="s">
        <v>119</v>
      </c>
      <c r="H122" s="203" t="s">
        <v>120</v>
      </c>
      <c r="I122" s="203" t="s">
        <v>121</v>
      </c>
      <c r="J122" s="203" t="s">
        <v>112</v>
      </c>
      <c r="K122" s="204" t="s">
        <v>122</v>
      </c>
      <c r="L122" s="205"/>
      <c r="M122" s="101" t="s">
        <v>1</v>
      </c>
      <c r="N122" s="102" t="s">
        <v>45</v>
      </c>
      <c r="O122" s="102" t="s">
        <v>123</v>
      </c>
      <c r="P122" s="102" t="s">
        <v>124</v>
      </c>
      <c r="Q122" s="102" t="s">
        <v>125</v>
      </c>
      <c r="R122" s="102" t="s">
        <v>126</v>
      </c>
      <c r="S122" s="102" t="s">
        <v>127</v>
      </c>
      <c r="T122" s="103" t="s">
        <v>128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129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</f>
        <v>0</v>
      </c>
      <c r="Q123" s="105"/>
      <c r="R123" s="208">
        <f>R124</f>
        <v>0</v>
      </c>
      <c r="S123" s="105"/>
      <c r="T123" s="209">
        <f>T124</f>
        <v>692.42629999999997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114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80</v>
      </c>
      <c r="E124" s="214" t="s">
        <v>191</v>
      </c>
      <c r="F124" s="214" t="s">
        <v>192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P125+P261</f>
        <v>0</v>
      </c>
      <c r="Q124" s="219"/>
      <c r="R124" s="220">
        <f>R125+R261</f>
        <v>0</v>
      </c>
      <c r="S124" s="219"/>
      <c r="T124" s="221">
        <f>T125+T261</f>
        <v>692.42629999999997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88</v>
      </c>
      <c r="AT124" s="223" t="s">
        <v>80</v>
      </c>
      <c r="AU124" s="223" t="s">
        <v>81</v>
      </c>
      <c r="AY124" s="222" t="s">
        <v>133</v>
      </c>
      <c r="BK124" s="224">
        <f>BK125+BK261</f>
        <v>0</v>
      </c>
    </row>
    <row r="125" s="12" customFormat="1" ht="22.8" customHeight="1">
      <c r="A125" s="12"/>
      <c r="B125" s="211"/>
      <c r="C125" s="212"/>
      <c r="D125" s="213" t="s">
        <v>80</v>
      </c>
      <c r="E125" s="225" t="s">
        <v>176</v>
      </c>
      <c r="F125" s="225" t="s">
        <v>193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SUM(P126:P260)</f>
        <v>0</v>
      </c>
      <c r="Q125" s="219"/>
      <c r="R125" s="220">
        <f>SUM(R126:R260)</f>
        <v>0</v>
      </c>
      <c r="S125" s="219"/>
      <c r="T125" s="221">
        <f>SUM(T126:T260)</f>
        <v>692.42629999999997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88</v>
      </c>
      <c r="AT125" s="223" t="s">
        <v>80</v>
      </c>
      <c r="AU125" s="223" t="s">
        <v>88</v>
      </c>
      <c r="AY125" s="222" t="s">
        <v>133</v>
      </c>
      <c r="BK125" s="224">
        <f>SUM(BK126:BK260)</f>
        <v>0</v>
      </c>
    </row>
    <row r="126" s="2" customFormat="1" ht="33" customHeight="1">
      <c r="A126" s="39"/>
      <c r="B126" s="40"/>
      <c r="C126" s="227" t="s">
        <v>88</v>
      </c>
      <c r="D126" s="227" t="s">
        <v>136</v>
      </c>
      <c r="E126" s="228" t="s">
        <v>194</v>
      </c>
      <c r="F126" s="229" t="s">
        <v>195</v>
      </c>
      <c r="G126" s="230" t="s">
        <v>196</v>
      </c>
      <c r="H126" s="231">
        <v>1306.5940000000001</v>
      </c>
      <c r="I126" s="232"/>
      <c r="J126" s="233">
        <f>ROUND(I126*H126,2)</f>
        <v>0</v>
      </c>
      <c r="K126" s="229" t="s">
        <v>197</v>
      </c>
      <c r="L126" s="45"/>
      <c r="M126" s="234" t="s">
        <v>1</v>
      </c>
      <c r="N126" s="235" t="s">
        <v>47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0.34999999999999998</v>
      </c>
      <c r="T126" s="237">
        <f>S126*H126</f>
        <v>457.30789999999996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132</v>
      </c>
      <c r="AT126" s="238" t="s">
        <v>136</v>
      </c>
      <c r="AU126" s="238" t="s">
        <v>94</v>
      </c>
      <c r="AY126" s="18" t="s">
        <v>133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94</v>
      </c>
      <c r="BK126" s="239">
        <f>ROUND(I126*H126,2)</f>
        <v>0</v>
      </c>
      <c r="BL126" s="18" t="s">
        <v>132</v>
      </c>
      <c r="BM126" s="238" t="s">
        <v>198</v>
      </c>
    </row>
    <row r="127" s="2" customFormat="1">
      <c r="A127" s="39"/>
      <c r="B127" s="40"/>
      <c r="C127" s="41"/>
      <c r="D127" s="240" t="s">
        <v>141</v>
      </c>
      <c r="E127" s="41"/>
      <c r="F127" s="241" t="s">
        <v>199</v>
      </c>
      <c r="G127" s="41"/>
      <c r="H127" s="41"/>
      <c r="I127" s="242"/>
      <c r="J127" s="41"/>
      <c r="K127" s="41"/>
      <c r="L127" s="45"/>
      <c r="M127" s="243"/>
      <c r="N127" s="244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141</v>
      </c>
      <c r="AU127" s="18" t="s">
        <v>94</v>
      </c>
    </row>
    <row r="128" s="2" customFormat="1">
      <c r="A128" s="39"/>
      <c r="B128" s="40"/>
      <c r="C128" s="41"/>
      <c r="D128" s="249" t="s">
        <v>200</v>
      </c>
      <c r="E128" s="41"/>
      <c r="F128" s="250" t="s">
        <v>201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200</v>
      </c>
      <c r="AU128" s="18" t="s">
        <v>94</v>
      </c>
    </row>
    <row r="129" s="13" customFormat="1">
      <c r="A129" s="13"/>
      <c r="B129" s="251"/>
      <c r="C129" s="252"/>
      <c r="D129" s="240" t="s">
        <v>202</v>
      </c>
      <c r="E129" s="253" t="s">
        <v>1</v>
      </c>
      <c r="F129" s="254" t="s">
        <v>203</v>
      </c>
      <c r="G129" s="252"/>
      <c r="H129" s="253" t="s">
        <v>1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202</v>
      </c>
      <c r="AU129" s="260" t="s">
        <v>94</v>
      </c>
      <c r="AV129" s="13" t="s">
        <v>88</v>
      </c>
      <c r="AW129" s="13" t="s">
        <v>36</v>
      </c>
      <c r="AX129" s="13" t="s">
        <v>81</v>
      </c>
      <c r="AY129" s="260" t="s">
        <v>133</v>
      </c>
    </row>
    <row r="130" s="13" customFormat="1">
      <c r="A130" s="13"/>
      <c r="B130" s="251"/>
      <c r="C130" s="252"/>
      <c r="D130" s="240" t="s">
        <v>202</v>
      </c>
      <c r="E130" s="253" t="s">
        <v>1</v>
      </c>
      <c r="F130" s="254" t="s">
        <v>204</v>
      </c>
      <c r="G130" s="252"/>
      <c r="H130" s="253" t="s">
        <v>1</v>
      </c>
      <c r="I130" s="255"/>
      <c r="J130" s="252"/>
      <c r="K130" s="252"/>
      <c r="L130" s="256"/>
      <c r="M130" s="257"/>
      <c r="N130" s="258"/>
      <c r="O130" s="258"/>
      <c r="P130" s="258"/>
      <c r="Q130" s="258"/>
      <c r="R130" s="258"/>
      <c r="S130" s="258"/>
      <c r="T130" s="25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0" t="s">
        <v>202</v>
      </c>
      <c r="AU130" s="260" t="s">
        <v>94</v>
      </c>
      <c r="AV130" s="13" t="s">
        <v>88</v>
      </c>
      <c r="AW130" s="13" t="s">
        <v>36</v>
      </c>
      <c r="AX130" s="13" t="s">
        <v>81</v>
      </c>
      <c r="AY130" s="260" t="s">
        <v>133</v>
      </c>
    </row>
    <row r="131" s="13" customFormat="1">
      <c r="A131" s="13"/>
      <c r="B131" s="251"/>
      <c r="C131" s="252"/>
      <c r="D131" s="240" t="s">
        <v>202</v>
      </c>
      <c r="E131" s="253" t="s">
        <v>1</v>
      </c>
      <c r="F131" s="254" t="s">
        <v>205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202</v>
      </c>
      <c r="AU131" s="260" t="s">
        <v>94</v>
      </c>
      <c r="AV131" s="13" t="s">
        <v>88</v>
      </c>
      <c r="AW131" s="13" t="s">
        <v>36</v>
      </c>
      <c r="AX131" s="13" t="s">
        <v>81</v>
      </c>
      <c r="AY131" s="260" t="s">
        <v>133</v>
      </c>
    </row>
    <row r="132" s="13" customFormat="1">
      <c r="A132" s="13"/>
      <c r="B132" s="251"/>
      <c r="C132" s="252"/>
      <c r="D132" s="240" t="s">
        <v>202</v>
      </c>
      <c r="E132" s="253" t="s">
        <v>1</v>
      </c>
      <c r="F132" s="254" t="s">
        <v>206</v>
      </c>
      <c r="G132" s="252"/>
      <c r="H132" s="253" t="s">
        <v>1</v>
      </c>
      <c r="I132" s="255"/>
      <c r="J132" s="252"/>
      <c r="K132" s="252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202</v>
      </c>
      <c r="AU132" s="260" t="s">
        <v>94</v>
      </c>
      <c r="AV132" s="13" t="s">
        <v>88</v>
      </c>
      <c r="AW132" s="13" t="s">
        <v>36</v>
      </c>
      <c r="AX132" s="13" t="s">
        <v>81</v>
      </c>
      <c r="AY132" s="260" t="s">
        <v>133</v>
      </c>
    </row>
    <row r="133" s="13" customFormat="1">
      <c r="A133" s="13"/>
      <c r="B133" s="251"/>
      <c r="C133" s="252"/>
      <c r="D133" s="240" t="s">
        <v>202</v>
      </c>
      <c r="E133" s="253" t="s">
        <v>1</v>
      </c>
      <c r="F133" s="254" t="s">
        <v>207</v>
      </c>
      <c r="G133" s="252"/>
      <c r="H133" s="253" t="s">
        <v>1</v>
      </c>
      <c r="I133" s="255"/>
      <c r="J133" s="252"/>
      <c r="K133" s="252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202</v>
      </c>
      <c r="AU133" s="260" t="s">
        <v>94</v>
      </c>
      <c r="AV133" s="13" t="s">
        <v>88</v>
      </c>
      <c r="AW133" s="13" t="s">
        <v>36</v>
      </c>
      <c r="AX133" s="13" t="s">
        <v>81</v>
      </c>
      <c r="AY133" s="260" t="s">
        <v>133</v>
      </c>
    </row>
    <row r="134" s="13" customFormat="1">
      <c r="A134" s="13"/>
      <c r="B134" s="251"/>
      <c r="C134" s="252"/>
      <c r="D134" s="240" t="s">
        <v>202</v>
      </c>
      <c r="E134" s="253" t="s">
        <v>1</v>
      </c>
      <c r="F134" s="254" t="s">
        <v>208</v>
      </c>
      <c r="G134" s="252"/>
      <c r="H134" s="253" t="s">
        <v>1</v>
      </c>
      <c r="I134" s="255"/>
      <c r="J134" s="252"/>
      <c r="K134" s="252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202</v>
      </c>
      <c r="AU134" s="260" t="s">
        <v>94</v>
      </c>
      <c r="AV134" s="13" t="s">
        <v>88</v>
      </c>
      <c r="AW134" s="13" t="s">
        <v>36</v>
      </c>
      <c r="AX134" s="13" t="s">
        <v>81</v>
      </c>
      <c r="AY134" s="260" t="s">
        <v>133</v>
      </c>
    </row>
    <row r="135" s="13" customFormat="1">
      <c r="A135" s="13"/>
      <c r="B135" s="251"/>
      <c r="C135" s="252"/>
      <c r="D135" s="240" t="s">
        <v>202</v>
      </c>
      <c r="E135" s="253" t="s">
        <v>1</v>
      </c>
      <c r="F135" s="254" t="s">
        <v>209</v>
      </c>
      <c r="G135" s="252"/>
      <c r="H135" s="253" t="s">
        <v>1</v>
      </c>
      <c r="I135" s="255"/>
      <c r="J135" s="252"/>
      <c r="K135" s="252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202</v>
      </c>
      <c r="AU135" s="260" t="s">
        <v>94</v>
      </c>
      <c r="AV135" s="13" t="s">
        <v>88</v>
      </c>
      <c r="AW135" s="13" t="s">
        <v>36</v>
      </c>
      <c r="AX135" s="13" t="s">
        <v>81</v>
      </c>
      <c r="AY135" s="260" t="s">
        <v>133</v>
      </c>
    </row>
    <row r="136" s="13" customFormat="1">
      <c r="A136" s="13"/>
      <c r="B136" s="251"/>
      <c r="C136" s="252"/>
      <c r="D136" s="240" t="s">
        <v>202</v>
      </c>
      <c r="E136" s="253" t="s">
        <v>1</v>
      </c>
      <c r="F136" s="254" t="s">
        <v>210</v>
      </c>
      <c r="G136" s="252"/>
      <c r="H136" s="253" t="s">
        <v>1</v>
      </c>
      <c r="I136" s="255"/>
      <c r="J136" s="252"/>
      <c r="K136" s="252"/>
      <c r="L136" s="256"/>
      <c r="M136" s="257"/>
      <c r="N136" s="258"/>
      <c r="O136" s="258"/>
      <c r="P136" s="258"/>
      <c r="Q136" s="258"/>
      <c r="R136" s="258"/>
      <c r="S136" s="258"/>
      <c r="T136" s="25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0" t="s">
        <v>202</v>
      </c>
      <c r="AU136" s="260" t="s">
        <v>94</v>
      </c>
      <c r="AV136" s="13" t="s">
        <v>88</v>
      </c>
      <c r="AW136" s="13" t="s">
        <v>36</v>
      </c>
      <c r="AX136" s="13" t="s">
        <v>81</v>
      </c>
      <c r="AY136" s="260" t="s">
        <v>133</v>
      </c>
    </row>
    <row r="137" s="13" customFormat="1">
      <c r="A137" s="13"/>
      <c r="B137" s="251"/>
      <c r="C137" s="252"/>
      <c r="D137" s="240" t="s">
        <v>202</v>
      </c>
      <c r="E137" s="253" t="s">
        <v>1</v>
      </c>
      <c r="F137" s="254" t="s">
        <v>211</v>
      </c>
      <c r="G137" s="252"/>
      <c r="H137" s="253" t="s">
        <v>1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202</v>
      </c>
      <c r="AU137" s="260" t="s">
        <v>94</v>
      </c>
      <c r="AV137" s="13" t="s">
        <v>88</v>
      </c>
      <c r="AW137" s="13" t="s">
        <v>36</v>
      </c>
      <c r="AX137" s="13" t="s">
        <v>81</v>
      </c>
      <c r="AY137" s="260" t="s">
        <v>133</v>
      </c>
    </row>
    <row r="138" s="13" customFormat="1">
      <c r="A138" s="13"/>
      <c r="B138" s="251"/>
      <c r="C138" s="252"/>
      <c r="D138" s="240" t="s">
        <v>202</v>
      </c>
      <c r="E138" s="253" t="s">
        <v>1</v>
      </c>
      <c r="F138" s="254" t="s">
        <v>212</v>
      </c>
      <c r="G138" s="252"/>
      <c r="H138" s="253" t="s">
        <v>1</v>
      </c>
      <c r="I138" s="255"/>
      <c r="J138" s="252"/>
      <c r="K138" s="252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202</v>
      </c>
      <c r="AU138" s="260" t="s">
        <v>94</v>
      </c>
      <c r="AV138" s="13" t="s">
        <v>88</v>
      </c>
      <c r="AW138" s="13" t="s">
        <v>36</v>
      </c>
      <c r="AX138" s="13" t="s">
        <v>81</v>
      </c>
      <c r="AY138" s="260" t="s">
        <v>133</v>
      </c>
    </row>
    <row r="139" s="13" customFormat="1">
      <c r="A139" s="13"/>
      <c r="B139" s="251"/>
      <c r="C139" s="252"/>
      <c r="D139" s="240" t="s">
        <v>202</v>
      </c>
      <c r="E139" s="253" t="s">
        <v>1</v>
      </c>
      <c r="F139" s="254" t="s">
        <v>213</v>
      </c>
      <c r="G139" s="252"/>
      <c r="H139" s="253" t="s">
        <v>1</v>
      </c>
      <c r="I139" s="255"/>
      <c r="J139" s="252"/>
      <c r="K139" s="252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202</v>
      </c>
      <c r="AU139" s="260" t="s">
        <v>94</v>
      </c>
      <c r="AV139" s="13" t="s">
        <v>88</v>
      </c>
      <c r="AW139" s="13" t="s">
        <v>36</v>
      </c>
      <c r="AX139" s="13" t="s">
        <v>81</v>
      </c>
      <c r="AY139" s="260" t="s">
        <v>133</v>
      </c>
    </row>
    <row r="140" s="13" customFormat="1">
      <c r="A140" s="13"/>
      <c r="B140" s="251"/>
      <c r="C140" s="252"/>
      <c r="D140" s="240" t="s">
        <v>202</v>
      </c>
      <c r="E140" s="253" t="s">
        <v>1</v>
      </c>
      <c r="F140" s="254" t="s">
        <v>214</v>
      </c>
      <c r="G140" s="252"/>
      <c r="H140" s="253" t="s">
        <v>1</v>
      </c>
      <c r="I140" s="255"/>
      <c r="J140" s="252"/>
      <c r="K140" s="252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202</v>
      </c>
      <c r="AU140" s="260" t="s">
        <v>94</v>
      </c>
      <c r="AV140" s="13" t="s">
        <v>88</v>
      </c>
      <c r="AW140" s="13" t="s">
        <v>36</v>
      </c>
      <c r="AX140" s="13" t="s">
        <v>81</v>
      </c>
      <c r="AY140" s="260" t="s">
        <v>133</v>
      </c>
    </row>
    <row r="141" s="13" customFormat="1">
      <c r="A141" s="13"/>
      <c r="B141" s="251"/>
      <c r="C141" s="252"/>
      <c r="D141" s="240" t="s">
        <v>202</v>
      </c>
      <c r="E141" s="253" t="s">
        <v>1</v>
      </c>
      <c r="F141" s="254" t="s">
        <v>215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202</v>
      </c>
      <c r="AU141" s="260" t="s">
        <v>94</v>
      </c>
      <c r="AV141" s="13" t="s">
        <v>88</v>
      </c>
      <c r="AW141" s="13" t="s">
        <v>36</v>
      </c>
      <c r="AX141" s="13" t="s">
        <v>81</v>
      </c>
      <c r="AY141" s="260" t="s">
        <v>133</v>
      </c>
    </row>
    <row r="142" s="13" customFormat="1">
      <c r="A142" s="13"/>
      <c r="B142" s="251"/>
      <c r="C142" s="252"/>
      <c r="D142" s="240" t="s">
        <v>202</v>
      </c>
      <c r="E142" s="253" t="s">
        <v>1</v>
      </c>
      <c r="F142" s="254" t="s">
        <v>216</v>
      </c>
      <c r="G142" s="252"/>
      <c r="H142" s="253" t="s">
        <v>1</v>
      </c>
      <c r="I142" s="255"/>
      <c r="J142" s="252"/>
      <c r="K142" s="252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202</v>
      </c>
      <c r="AU142" s="260" t="s">
        <v>94</v>
      </c>
      <c r="AV142" s="13" t="s">
        <v>88</v>
      </c>
      <c r="AW142" s="13" t="s">
        <v>36</v>
      </c>
      <c r="AX142" s="13" t="s">
        <v>81</v>
      </c>
      <c r="AY142" s="260" t="s">
        <v>133</v>
      </c>
    </row>
    <row r="143" s="13" customFormat="1">
      <c r="A143" s="13"/>
      <c r="B143" s="251"/>
      <c r="C143" s="252"/>
      <c r="D143" s="240" t="s">
        <v>202</v>
      </c>
      <c r="E143" s="253" t="s">
        <v>1</v>
      </c>
      <c r="F143" s="254" t="s">
        <v>217</v>
      </c>
      <c r="G143" s="252"/>
      <c r="H143" s="253" t="s">
        <v>1</v>
      </c>
      <c r="I143" s="255"/>
      <c r="J143" s="252"/>
      <c r="K143" s="252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202</v>
      </c>
      <c r="AU143" s="260" t="s">
        <v>94</v>
      </c>
      <c r="AV143" s="13" t="s">
        <v>88</v>
      </c>
      <c r="AW143" s="13" t="s">
        <v>36</v>
      </c>
      <c r="AX143" s="13" t="s">
        <v>81</v>
      </c>
      <c r="AY143" s="260" t="s">
        <v>133</v>
      </c>
    </row>
    <row r="144" s="13" customFormat="1">
      <c r="A144" s="13"/>
      <c r="B144" s="251"/>
      <c r="C144" s="252"/>
      <c r="D144" s="240" t="s">
        <v>202</v>
      </c>
      <c r="E144" s="253" t="s">
        <v>1</v>
      </c>
      <c r="F144" s="254" t="s">
        <v>218</v>
      </c>
      <c r="G144" s="252"/>
      <c r="H144" s="253" t="s">
        <v>1</v>
      </c>
      <c r="I144" s="255"/>
      <c r="J144" s="252"/>
      <c r="K144" s="252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202</v>
      </c>
      <c r="AU144" s="260" t="s">
        <v>94</v>
      </c>
      <c r="AV144" s="13" t="s">
        <v>88</v>
      </c>
      <c r="AW144" s="13" t="s">
        <v>36</v>
      </c>
      <c r="AX144" s="13" t="s">
        <v>81</v>
      </c>
      <c r="AY144" s="260" t="s">
        <v>133</v>
      </c>
    </row>
    <row r="145" s="13" customFormat="1">
      <c r="A145" s="13"/>
      <c r="B145" s="251"/>
      <c r="C145" s="252"/>
      <c r="D145" s="240" t="s">
        <v>202</v>
      </c>
      <c r="E145" s="253" t="s">
        <v>1</v>
      </c>
      <c r="F145" s="254" t="s">
        <v>219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202</v>
      </c>
      <c r="AU145" s="260" t="s">
        <v>94</v>
      </c>
      <c r="AV145" s="13" t="s">
        <v>88</v>
      </c>
      <c r="AW145" s="13" t="s">
        <v>36</v>
      </c>
      <c r="AX145" s="13" t="s">
        <v>81</v>
      </c>
      <c r="AY145" s="260" t="s">
        <v>133</v>
      </c>
    </row>
    <row r="146" s="13" customFormat="1">
      <c r="A146" s="13"/>
      <c r="B146" s="251"/>
      <c r="C146" s="252"/>
      <c r="D146" s="240" t="s">
        <v>202</v>
      </c>
      <c r="E146" s="253" t="s">
        <v>1</v>
      </c>
      <c r="F146" s="254" t="s">
        <v>220</v>
      </c>
      <c r="G146" s="252"/>
      <c r="H146" s="253" t="s">
        <v>1</v>
      </c>
      <c r="I146" s="255"/>
      <c r="J146" s="252"/>
      <c r="K146" s="252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202</v>
      </c>
      <c r="AU146" s="260" t="s">
        <v>94</v>
      </c>
      <c r="AV146" s="13" t="s">
        <v>88</v>
      </c>
      <c r="AW146" s="13" t="s">
        <v>36</v>
      </c>
      <c r="AX146" s="13" t="s">
        <v>81</v>
      </c>
      <c r="AY146" s="260" t="s">
        <v>133</v>
      </c>
    </row>
    <row r="147" s="13" customFormat="1">
      <c r="A147" s="13"/>
      <c r="B147" s="251"/>
      <c r="C147" s="252"/>
      <c r="D147" s="240" t="s">
        <v>202</v>
      </c>
      <c r="E147" s="253" t="s">
        <v>1</v>
      </c>
      <c r="F147" s="254" t="s">
        <v>221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202</v>
      </c>
      <c r="AU147" s="260" t="s">
        <v>94</v>
      </c>
      <c r="AV147" s="13" t="s">
        <v>88</v>
      </c>
      <c r="AW147" s="13" t="s">
        <v>36</v>
      </c>
      <c r="AX147" s="13" t="s">
        <v>81</v>
      </c>
      <c r="AY147" s="260" t="s">
        <v>133</v>
      </c>
    </row>
    <row r="148" s="13" customFormat="1">
      <c r="A148" s="13"/>
      <c r="B148" s="251"/>
      <c r="C148" s="252"/>
      <c r="D148" s="240" t="s">
        <v>202</v>
      </c>
      <c r="E148" s="253" t="s">
        <v>1</v>
      </c>
      <c r="F148" s="254" t="s">
        <v>222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202</v>
      </c>
      <c r="AU148" s="260" t="s">
        <v>94</v>
      </c>
      <c r="AV148" s="13" t="s">
        <v>88</v>
      </c>
      <c r="AW148" s="13" t="s">
        <v>36</v>
      </c>
      <c r="AX148" s="13" t="s">
        <v>81</v>
      </c>
      <c r="AY148" s="260" t="s">
        <v>133</v>
      </c>
    </row>
    <row r="149" s="13" customFormat="1">
      <c r="A149" s="13"/>
      <c r="B149" s="251"/>
      <c r="C149" s="252"/>
      <c r="D149" s="240" t="s">
        <v>202</v>
      </c>
      <c r="E149" s="253" t="s">
        <v>1</v>
      </c>
      <c r="F149" s="254" t="s">
        <v>223</v>
      </c>
      <c r="G149" s="252"/>
      <c r="H149" s="253" t="s">
        <v>1</v>
      </c>
      <c r="I149" s="255"/>
      <c r="J149" s="252"/>
      <c r="K149" s="252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202</v>
      </c>
      <c r="AU149" s="260" t="s">
        <v>94</v>
      </c>
      <c r="AV149" s="13" t="s">
        <v>88</v>
      </c>
      <c r="AW149" s="13" t="s">
        <v>36</v>
      </c>
      <c r="AX149" s="13" t="s">
        <v>81</v>
      </c>
      <c r="AY149" s="260" t="s">
        <v>133</v>
      </c>
    </row>
    <row r="150" s="13" customFormat="1">
      <c r="A150" s="13"/>
      <c r="B150" s="251"/>
      <c r="C150" s="252"/>
      <c r="D150" s="240" t="s">
        <v>202</v>
      </c>
      <c r="E150" s="253" t="s">
        <v>1</v>
      </c>
      <c r="F150" s="254" t="s">
        <v>224</v>
      </c>
      <c r="G150" s="252"/>
      <c r="H150" s="253" t="s">
        <v>1</v>
      </c>
      <c r="I150" s="255"/>
      <c r="J150" s="252"/>
      <c r="K150" s="252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202</v>
      </c>
      <c r="AU150" s="260" t="s">
        <v>94</v>
      </c>
      <c r="AV150" s="13" t="s">
        <v>88</v>
      </c>
      <c r="AW150" s="13" t="s">
        <v>36</v>
      </c>
      <c r="AX150" s="13" t="s">
        <v>81</v>
      </c>
      <c r="AY150" s="260" t="s">
        <v>133</v>
      </c>
    </row>
    <row r="151" s="13" customFormat="1">
      <c r="A151" s="13"/>
      <c r="B151" s="251"/>
      <c r="C151" s="252"/>
      <c r="D151" s="240" t="s">
        <v>202</v>
      </c>
      <c r="E151" s="253" t="s">
        <v>1</v>
      </c>
      <c r="F151" s="254" t="s">
        <v>225</v>
      </c>
      <c r="G151" s="252"/>
      <c r="H151" s="253" t="s">
        <v>1</v>
      </c>
      <c r="I151" s="255"/>
      <c r="J151" s="252"/>
      <c r="K151" s="252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202</v>
      </c>
      <c r="AU151" s="260" t="s">
        <v>94</v>
      </c>
      <c r="AV151" s="13" t="s">
        <v>88</v>
      </c>
      <c r="AW151" s="13" t="s">
        <v>36</v>
      </c>
      <c r="AX151" s="13" t="s">
        <v>81</v>
      </c>
      <c r="AY151" s="260" t="s">
        <v>133</v>
      </c>
    </row>
    <row r="152" s="13" customFormat="1">
      <c r="A152" s="13"/>
      <c r="B152" s="251"/>
      <c r="C152" s="252"/>
      <c r="D152" s="240" t="s">
        <v>202</v>
      </c>
      <c r="E152" s="253" t="s">
        <v>1</v>
      </c>
      <c r="F152" s="254" t="s">
        <v>226</v>
      </c>
      <c r="G152" s="252"/>
      <c r="H152" s="253" t="s">
        <v>1</v>
      </c>
      <c r="I152" s="255"/>
      <c r="J152" s="252"/>
      <c r="K152" s="252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202</v>
      </c>
      <c r="AU152" s="260" t="s">
        <v>94</v>
      </c>
      <c r="AV152" s="13" t="s">
        <v>88</v>
      </c>
      <c r="AW152" s="13" t="s">
        <v>36</v>
      </c>
      <c r="AX152" s="13" t="s">
        <v>81</v>
      </c>
      <c r="AY152" s="260" t="s">
        <v>133</v>
      </c>
    </row>
    <row r="153" s="13" customFormat="1">
      <c r="A153" s="13"/>
      <c r="B153" s="251"/>
      <c r="C153" s="252"/>
      <c r="D153" s="240" t="s">
        <v>202</v>
      </c>
      <c r="E153" s="253" t="s">
        <v>1</v>
      </c>
      <c r="F153" s="254" t="s">
        <v>227</v>
      </c>
      <c r="G153" s="252"/>
      <c r="H153" s="253" t="s">
        <v>1</v>
      </c>
      <c r="I153" s="255"/>
      <c r="J153" s="252"/>
      <c r="K153" s="252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202</v>
      </c>
      <c r="AU153" s="260" t="s">
        <v>94</v>
      </c>
      <c r="AV153" s="13" t="s">
        <v>88</v>
      </c>
      <c r="AW153" s="13" t="s">
        <v>36</v>
      </c>
      <c r="AX153" s="13" t="s">
        <v>81</v>
      </c>
      <c r="AY153" s="260" t="s">
        <v>133</v>
      </c>
    </row>
    <row r="154" s="13" customFormat="1">
      <c r="A154" s="13"/>
      <c r="B154" s="251"/>
      <c r="C154" s="252"/>
      <c r="D154" s="240" t="s">
        <v>202</v>
      </c>
      <c r="E154" s="253" t="s">
        <v>1</v>
      </c>
      <c r="F154" s="254" t="s">
        <v>228</v>
      </c>
      <c r="G154" s="252"/>
      <c r="H154" s="253" t="s">
        <v>1</v>
      </c>
      <c r="I154" s="255"/>
      <c r="J154" s="252"/>
      <c r="K154" s="252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202</v>
      </c>
      <c r="AU154" s="260" t="s">
        <v>94</v>
      </c>
      <c r="AV154" s="13" t="s">
        <v>88</v>
      </c>
      <c r="AW154" s="13" t="s">
        <v>36</v>
      </c>
      <c r="AX154" s="13" t="s">
        <v>81</v>
      </c>
      <c r="AY154" s="260" t="s">
        <v>133</v>
      </c>
    </row>
    <row r="155" s="13" customFormat="1">
      <c r="A155" s="13"/>
      <c r="B155" s="251"/>
      <c r="C155" s="252"/>
      <c r="D155" s="240" t="s">
        <v>202</v>
      </c>
      <c r="E155" s="253" t="s">
        <v>1</v>
      </c>
      <c r="F155" s="254" t="s">
        <v>229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202</v>
      </c>
      <c r="AU155" s="260" t="s">
        <v>94</v>
      </c>
      <c r="AV155" s="13" t="s">
        <v>88</v>
      </c>
      <c r="AW155" s="13" t="s">
        <v>36</v>
      </c>
      <c r="AX155" s="13" t="s">
        <v>81</v>
      </c>
      <c r="AY155" s="260" t="s">
        <v>133</v>
      </c>
    </row>
    <row r="156" s="13" customFormat="1">
      <c r="A156" s="13"/>
      <c r="B156" s="251"/>
      <c r="C156" s="252"/>
      <c r="D156" s="240" t="s">
        <v>202</v>
      </c>
      <c r="E156" s="253" t="s">
        <v>1</v>
      </c>
      <c r="F156" s="254" t="s">
        <v>230</v>
      </c>
      <c r="G156" s="252"/>
      <c r="H156" s="253" t="s">
        <v>1</v>
      </c>
      <c r="I156" s="255"/>
      <c r="J156" s="252"/>
      <c r="K156" s="252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202</v>
      </c>
      <c r="AU156" s="260" t="s">
        <v>94</v>
      </c>
      <c r="AV156" s="13" t="s">
        <v>88</v>
      </c>
      <c r="AW156" s="13" t="s">
        <v>36</v>
      </c>
      <c r="AX156" s="13" t="s">
        <v>81</v>
      </c>
      <c r="AY156" s="260" t="s">
        <v>133</v>
      </c>
    </row>
    <row r="157" s="13" customFormat="1">
      <c r="A157" s="13"/>
      <c r="B157" s="251"/>
      <c r="C157" s="252"/>
      <c r="D157" s="240" t="s">
        <v>202</v>
      </c>
      <c r="E157" s="253" t="s">
        <v>1</v>
      </c>
      <c r="F157" s="254" t="s">
        <v>231</v>
      </c>
      <c r="G157" s="252"/>
      <c r="H157" s="253" t="s">
        <v>1</v>
      </c>
      <c r="I157" s="255"/>
      <c r="J157" s="252"/>
      <c r="K157" s="252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202</v>
      </c>
      <c r="AU157" s="260" t="s">
        <v>94</v>
      </c>
      <c r="AV157" s="13" t="s">
        <v>88</v>
      </c>
      <c r="AW157" s="13" t="s">
        <v>36</v>
      </c>
      <c r="AX157" s="13" t="s">
        <v>81</v>
      </c>
      <c r="AY157" s="260" t="s">
        <v>133</v>
      </c>
    </row>
    <row r="158" s="13" customFormat="1">
      <c r="A158" s="13"/>
      <c r="B158" s="251"/>
      <c r="C158" s="252"/>
      <c r="D158" s="240" t="s">
        <v>202</v>
      </c>
      <c r="E158" s="253" t="s">
        <v>1</v>
      </c>
      <c r="F158" s="254" t="s">
        <v>232</v>
      </c>
      <c r="G158" s="252"/>
      <c r="H158" s="253" t="s">
        <v>1</v>
      </c>
      <c r="I158" s="255"/>
      <c r="J158" s="252"/>
      <c r="K158" s="252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202</v>
      </c>
      <c r="AU158" s="260" t="s">
        <v>94</v>
      </c>
      <c r="AV158" s="13" t="s">
        <v>88</v>
      </c>
      <c r="AW158" s="13" t="s">
        <v>36</v>
      </c>
      <c r="AX158" s="13" t="s">
        <v>81</v>
      </c>
      <c r="AY158" s="260" t="s">
        <v>133</v>
      </c>
    </row>
    <row r="159" s="13" customFormat="1">
      <c r="A159" s="13"/>
      <c r="B159" s="251"/>
      <c r="C159" s="252"/>
      <c r="D159" s="240" t="s">
        <v>202</v>
      </c>
      <c r="E159" s="253" t="s">
        <v>1</v>
      </c>
      <c r="F159" s="254" t="s">
        <v>233</v>
      </c>
      <c r="G159" s="252"/>
      <c r="H159" s="253" t="s">
        <v>1</v>
      </c>
      <c r="I159" s="255"/>
      <c r="J159" s="252"/>
      <c r="K159" s="252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202</v>
      </c>
      <c r="AU159" s="260" t="s">
        <v>94</v>
      </c>
      <c r="AV159" s="13" t="s">
        <v>88</v>
      </c>
      <c r="AW159" s="13" t="s">
        <v>36</v>
      </c>
      <c r="AX159" s="13" t="s">
        <v>81</v>
      </c>
      <c r="AY159" s="260" t="s">
        <v>133</v>
      </c>
    </row>
    <row r="160" s="13" customFormat="1">
      <c r="A160" s="13"/>
      <c r="B160" s="251"/>
      <c r="C160" s="252"/>
      <c r="D160" s="240" t="s">
        <v>202</v>
      </c>
      <c r="E160" s="253" t="s">
        <v>1</v>
      </c>
      <c r="F160" s="254" t="s">
        <v>234</v>
      </c>
      <c r="G160" s="252"/>
      <c r="H160" s="253" t="s">
        <v>1</v>
      </c>
      <c r="I160" s="255"/>
      <c r="J160" s="252"/>
      <c r="K160" s="252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202</v>
      </c>
      <c r="AU160" s="260" t="s">
        <v>94</v>
      </c>
      <c r="AV160" s="13" t="s">
        <v>88</v>
      </c>
      <c r="AW160" s="13" t="s">
        <v>36</v>
      </c>
      <c r="AX160" s="13" t="s">
        <v>81</v>
      </c>
      <c r="AY160" s="260" t="s">
        <v>133</v>
      </c>
    </row>
    <row r="161" s="13" customFormat="1">
      <c r="A161" s="13"/>
      <c r="B161" s="251"/>
      <c r="C161" s="252"/>
      <c r="D161" s="240" t="s">
        <v>202</v>
      </c>
      <c r="E161" s="253" t="s">
        <v>1</v>
      </c>
      <c r="F161" s="254" t="s">
        <v>235</v>
      </c>
      <c r="G161" s="252"/>
      <c r="H161" s="253" t="s">
        <v>1</v>
      </c>
      <c r="I161" s="255"/>
      <c r="J161" s="252"/>
      <c r="K161" s="252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202</v>
      </c>
      <c r="AU161" s="260" t="s">
        <v>94</v>
      </c>
      <c r="AV161" s="13" t="s">
        <v>88</v>
      </c>
      <c r="AW161" s="13" t="s">
        <v>36</v>
      </c>
      <c r="AX161" s="13" t="s">
        <v>81</v>
      </c>
      <c r="AY161" s="260" t="s">
        <v>133</v>
      </c>
    </row>
    <row r="162" s="13" customFormat="1">
      <c r="A162" s="13"/>
      <c r="B162" s="251"/>
      <c r="C162" s="252"/>
      <c r="D162" s="240" t="s">
        <v>202</v>
      </c>
      <c r="E162" s="253" t="s">
        <v>1</v>
      </c>
      <c r="F162" s="254" t="s">
        <v>236</v>
      </c>
      <c r="G162" s="252"/>
      <c r="H162" s="253" t="s">
        <v>1</v>
      </c>
      <c r="I162" s="255"/>
      <c r="J162" s="252"/>
      <c r="K162" s="252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202</v>
      </c>
      <c r="AU162" s="260" t="s">
        <v>94</v>
      </c>
      <c r="AV162" s="13" t="s">
        <v>88</v>
      </c>
      <c r="AW162" s="13" t="s">
        <v>36</v>
      </c>
      <c r="AX162" s="13" t="s">
        <v>81</v>
      </c>
      <c r="AY162" s="260" t="s">
        <v>133</v>
      </c>
    </row>
    <row r="163" s="13" customFormat="1">
      <c r="A163" s="13"/>
      <c r="B163" s="251"/>
      <c r="C163" s="252"/>
      <c r="D163" s="240" t="s">
        <v>202</v>
      </c>
      <c r="E163" s="253" t="s">
        <v>1</v>
      </c>
      <c r="F163" s="254" t="s">
        <v>237</v>
      </c>
      <c r="G163" s="252"/>
      <c r="H163" s="253" t="s">
        <v>1</v>
      </c>
      <c r="I163" s="255"/>
      <c r="J163" s="252"/>
      <c r="K163" s="252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202</v>
      </c>
      <c r="AU163" s="260" t="s">
        <v>94</v>
      </c>
      <c r="AV163" s="13" t="s">
        <v>88</v>
      </c>
      <c r="AW163" s="13" t="s">
        <v>36</v>
      </c>
      <c r="AX163" s="13" t="s">
        <v>81</v>
      </c>
      <c r="AY163" s="260" t="s">
        <v>133</v>
      </c>
    </row>
    <row r="164" s="13" customFormat="1">
      <c r="A164" s="13"/>
      <c r="B164" s="251"/>
      <c r="C164" s="252"/>
      <c r="D164" s="240" t="s">
        <v>202</v>
      </c>
      <c r="E164" s="253" t="s">
        <v>1</v>
      </c>
      <c r="F164" s="254" t="s">
        <v>238</v>
      </c>
      <c r="G164" s="252"/>
      <c r="H164" s="253" t="s">
        <v>1</v>
      </c>
      <c r="I164" s="255"/>
      <c r="J164" s="252"/>
      <c r="K164" s="252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202</v>
      </c>
      <c r="AU164" s="260" t="s">
        <v>94</v>
      </c>
      <c r="AV164" s="13" t="s">
        <v>88</v>
      </c>
      <c r="AW164" s="13" t="s">
        <v>36</v>
      </c>
      <c r="AX164" s="13" t="s">
        <v>81</v>
      </c>
      <c r="AY164" s="260" t="s">
        <v>133</v>
      </c>
    </row>
    <row r="165" s="13" customFormat="1">
      <c r="A165" s="13"/>
      <c r="B165" s="251"/>
      <c r="C165" s="252"/>
      <c r="D165" s="240" t="s">
        <v>202</v>
      </c>
      <c r="E165" s="253" t="s">
        <v>1</v>
      </c>
      <c r="F165" s="254" t="s">
        <v>239</v>
      </c>
      <c r="G165" s="252"/>
      <c r="H165" s="253" t="s">
        <v>1</v>
      </c>
      <c r="I165" s="255"/>
      <c r="J165" s="252"/>
      <c r="K165" s="252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202</v>
      </c>
      <c r="AU165" s="260" t="s">
        <v>94</v>
      </c>
      <c r="AV165" s="13" t="s">
        <v>88</v>
      </c>
      <c r="AW165" s="13" t="s">
        <v>36</v>
      </c>
      <c r="AX165" s="13" t="s">
        <v>81</v>
      </c>
      <c r="AY165" s="260" t="s">
        <v>133</v>
      </c>
    </row>
    <row r="166" s="13" customFormat="1">
      <c r="A166" s="13"/>
      <c r="B166" s="251"/>
      <c r="C166" s="252"/>
      <c r="D166" s="240" t="s">
        <v>202</v>
      </c>
      <c r="E166" s="253" t="s">
        <v>1</v>
      </c>
      <c r="F166" s="254" t="s">
        <v>240</v>
      </c>
      <c r="G166" s="252"/>
      <c r="H166" s="253" t="s">
        <v>1</v>
      </c>
      <c r="I166" s="255"/>
      <c r="J166" s="252"/>
      <c r="K166" s="252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202</v>
      </c>
      <c r="AU166" s="260" t="s">
        <v>94</v>
      </c>
      <c r="AV166" s="13" t="s">
        <v>88</v>
      </c>
      <c r="AW166" s="13" t="s">
        <v>36</v>
      </c>
      <c r="AX166" s="13" t="s">
        <v>81</v>
      </c>
      <c r="AY166" s="260" t="s">
        <v>133</v>
      </c>
    </row>
    <row r="167" s="13" customFormat="1">
      <c r="A167" s="13"/>
      <c r="B167" s="251"/>
      <c r="C167" s="252"/>
      <c r="D167" s="240" t="s">
        <v>202</v>
      </c>
      <c r="E167" s="253" t="s">
        <v>1</v>
      </c>
      <c r="F167" s="254" t="s">
        <v>241</v>
      </c>
      <c r="G167" s="252"/>
      <c r="H167" s="253" t="s">
        <v>1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202</v>
      </c>
      <c r="AU167" s="260" t="s">
        <v>94</v>
      </c>
      <c r="AV167" s="13" t="s">
        <v>88</v>
      </c>
      <c r="AW167" s="13" t="s">
        <v>36</v>
      </c>
      <c r="AX167" s="13" t="s">
        <v>81</v>
      </c>
      <c r="AY167" s="260" t="s">
        <v>133</v>
      </c>
    </row>
    <row r="168" s="13" customFormat="1">
      <c r="A168" s="13"/>
      <c r="B168" s="251"/>
      <c r="C168" s="252"/>
      <c r="D168" s="240" t="s">
        <v>202</v>
      </c>
      <c r="E168" s="253" t="s">
        <v>1</v>
      </c>
      <c r="F168" s="254" t="s">
        <v>242</v>
      </c>
      <c r="G168" s="252"/>
      <c r="H168" s="253" t="s">
        <v>1</v>
      </c>
      <c r="I168" s="255"/>
      <c r="J168" s="252"/>
      <c r="K168" s="252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202</v>
      </c>
      <c r="AU168" s="260" t="s">
        <v>94</v>
      </c>
      <c r="AV168" s="13" t="s">
        <v>88</v>
      </c>
      <c r="AW168" s="13" t="s">
        <v>36</v>
      </c>
      <c r="AX168" s="13" t="s">
        <v>81</v>
      </c>
      <c r="AY168" s="260" t="s">
        <v>133</v>
      </c>
    </row>
    <row r="169" s="13" customFormat="1">
      <c r="A169" s="13"/>
      <c r="B169" s="251"/>
      <c r="C169" s="252"/>
      <c r="D169" s="240" t="s">
        <v>202</v>
      </c>
      <c r="E169" s="253" t="s">
        <v>1</v>
      </c>
      <c r="F169" s="254" t="s">
        <v>243</v>
      </c>
      <c r="G169" s="252"/>
      <c r="H169" s="253" t="s">
        <v>1</v>
      </c>
      <c r="I169" s="255"/>
      <c r="J169" s="252"/>
      <c r="K169" s="252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202</v>
      </c>
      <c r="AU169" s="260" t="s">
        <v>94</v>
      </c>
      <c r="AV169" s="13" t="s">
        <v>88</v>
      </c>
      <c r="AW169" s="13" t="s">
        <v>36</v>
      </c>
      <c r="AX169" s="13" t="s">
        <v>81</v>
      </c>
      <c r="AY169" s="260" t="s">
        <v>133</v>
      </c>
    </row>
    <row r="170" s="13" customFormat="1">
      <c r="A170" s="13"/>
      <c r="B170" s="251"/>
      <c r="C170" s="252"/>
      <c r="D170" s="240" t="s">
        <v>202</v>
      </c>
      <c r="E170" s="253" t="s">
        <v>1</v>
      </c>
      <c r="F170" s="254" t="s">
        <v>244</v>
      </c>
      <c r="G170" s="252"/>
      <c r="H170" s="253" t="s">
        <v>1</v>
      </c>
      <c r="I170" s="255"/>
      <c r="J170" s="252"/>
      <c r="K170" s="252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202</v>
      </c>
      <c r="AU170" s="260" t="s">
        <v>94</v>
      </c>
      <c r="AV170" s="13" t="s">
        <v>88</v>
      </c>
      <c r="AW170" s="13" t="s">
        <v>36</v>
      </c>
      <c r="AX170" s="13" t="s">
        <v>81</v>
      </c>
      <c r="AY170" s="260" t="s">
        <v>133</v>
      </c>
    </row>
    <row r="171" s="13" customFormat="1">
      <c r="A171" s="13"/>
      <c r="B171" s="251"/>
      <c r="C171" s="252"/>
      <c r="D171" s="240" t="s">
        <v>202</v>
      </c>
      <c r="E171" s="253" t="s">
        <v>1</v>
      </c>
      <c r="F171" s="254" t="s">
        <v>245</v>
      </c>
      <c r="G171" s="252"/>
      <c r="H171" s="253" t="s">
        <v>1</v>
      </c>
      <c r="I171" s="255"/>
      <c r="J171" s="252"/>
      <c r="K171" s="252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202</v>
      </c>
      <c r="AU171" s="260" t="s">
        <v>94</v>
      </c>
      <c r="AV171" s="13" t="s">
        <v>88</v>
      </c>
      <c r="AW171" s="13" t="s">
        <v>36</v>
      </c>
      <c r="AX171" s="13" t="s">
        <v>81</v>
      </c>
      <c r="AY171" s="260" t="s">
        <v>133</v>
      </c>
    </row>
    <row r="172" s="13" customFormat="1">
      <c r="A172" s="13"/>
      <c r="B172" s="251"/>
      <c r="C172" s="252"/>
      <c r="D172" s="240" t="s">
        <v>202</v>
      </c>
      <c r="E172" s="253" t="s">
        <v>1</v>
      </c>
      <c r="F172" s="254" t="s">
        <v>246</v>
      </c>
      <c r="G172" s="252"/>
      <c r="H172" s="253" t="s">
        <v>1</v>
      </c>
      <c r="I172" s="255"/>
      <c r="J172" s="252"/>
      <c r="K172" s="252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202</v>
      </c>
      <c r="AU172" s="260" t="s">
        <v>94</v>
      </c>
      <c r="AV172" s="13" t="s">
        <v>88</v>
      </c>
      <c r="AW172" s="13" t="s">
        <v>36</v>
      </c>
      <c r="AX172" s="13" t="s">
        <v>81</v>
      </c>
      <c r="AY172" s="260" t="s">
        <v>133</v>
      </c>
    </row>
    <row r="173" s="13" customFormat="1">
      <c r="A173" s="13"/>
      <c r="B173" s="251"/>
      <c r="C173" s="252"/>
      <c r="D173" s="240" t="s">
        <v>202</v>
      </c>
      <c r="E173" s="253" t="s">
        <v>1</v>
      </c>
      <c r="F173" s="254" t="s">
        <v>247</v>
      </c>
      <c r="G173" s="252"/>
      <c r="H173" s="253" t="s">
        <v>1</v>
      </c>
      <c r="I173" s="255"/>
      <c r="J173" s="252"/>
      <c r="K173" s="252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202</v>
      </c>
      <c r="AU173" s="260" t="s">
        <v>94</v>
      </c>
      <c r="AV173" s="13" t="s">
        <v>88</v>
      </c>
      <c r="AW173" s="13" t="s">
        <v>36</v>
      </c>
      <c r="AX173" s="13" t="s">
        <v>81</v>
      </c>
      <c r="AY173" s="260" t="s">
        <v>133</v>
      </c>
    </row>
    <row r="174" s="13" customFormat="1">
      <c r="A174" s="13"/>
      <c r="B174" s="251"/>
      <c r="C174" s="252"/>
      <c r="D174" s="240" t="s">
        <v>202</v>
      </c>
      <c r="E174" s="253" t="s">
        <v>1</v>
      </c>
      <c r="F174" s="254" t="s">
        <v>248</v>
      </c>
      <c r="G174" s="252"/>
      <c r="H174" s="253" t="s">
        <v>1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202</v>
      </c>
      <c r="AU174" s="260" t="s">
        <v>94</v>
      </c>
      <c r="AV174" s="13" t="s">
        <v>88</v>
      </c>
      <c r="AW174" s="13" t="s">
        <v>36</v>
      </c>
      <c r="AX174" s="13" t="s">
        <v>81</v>
      </c>
      <c r="AY174" s="260" t="s">
        <v>133</v>
      </c>
    </row>
    <row r="175" s="13" customFormat="1">
      <c r="A175" s="13"/>
      <c r="B175" s="251"/>
      <c r="C175" s="252"/>
      <c r="D175" s="240" t="s">
        <v>202</v>
      </c>
      <c r="E175" s="253" t="s">
        <v>1</v>
      </c>
      <c r="F175" s="254" t="s">
        <v>249</v>
      </c>
      <c r="G175" s="252"/>
      <c r="H175" s="253" t="s">
        <v>1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202</v>
      </c>
      <c r="AU175" s="260" t="s">
        <v>94</v>
      </c>
      <c r="AV175" s="13" t="s">
        <v>88</v>
      </c>
      <c r="AW175" s="13" t="s">
        <v>36</v>
      </c>
      <c r="AX175" s="13" t="s">
        <v>81</v>
      </c>
      <c r="AY175" s="260" t="s">
        <v>133</v>
      </c>
    </row>
    <row r="176" s="13" customFormat="1">
      <c r="A176" s="13"/>
      <c r="B176" s="251"/>
      <c r="C176" s="252"/>
      <c r="D176" s="240" t="s">
        <v>202</v>
      </c>
      <c r="E176" s="253" t="s">
        <v>1</v>
      </c>
      <c r="F176" s="254" t="s">
        <v>250</v>
      </c>
      <c r="G176" s="252"/>
      <c r="H176" s="253" t="s">
        <v>1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202</v>
      </c>
      <c r="AU176" s="260" t="s">
        <v>94</v>
      </c>
      <c r="AV176" s="13" t="s">
        <v>88</v>
      </c>
      <c r="AW176" s="13" t="s">
        <v>36</v>
      </c>
      <c r="AX176" s="13" t="s">
        <v>81</v>
      </c>
      <c r="AY176" s="260" t="s">
        <v>133</v>
      </c>
    </row>
    <row r="177" s="13" customFormat="1">
      <c r="A177" s="13"/>
      <c r="B177" s="251"/>
      <c r="C177" s="252"/>
      <c r="D177" s="240" t="s">
        <v>202</v>
      </c>
      <c r="E177" s="253" t="s">
        <v>1</v>
      </c>
      <c r="F177" s="254" t="s">
        <v>251</v>
      </c>
      <c r="G177" s="252"/>
      <c r="H177" s="253" t="s">
        <v>1</v>
      </c>
      <c r="I177" s="255"/>
      <c r="J177" s="252"/>
      <c r="K177" s="252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202</v>
      </c>
      <c r="AU177" s="260" t="s">
        <v>94</v>
      </c>
      <c r="AV177" s="13" t="s">
        <v>88</v>
      </c>
      <c r="AW177" s="13" t="s">
        <v>36</v>
      </c>
      <c r="AX177" s="13" t="s">
        <v>81</v>
      </c>
      <c r="AY177" s="260" t="s">
        <v>133</v>
      </c>
    </row>
    <row r="178" s="13" customFormat="1">
      <c r="A178" s="13"/>
      <c r="B178" s="251"/>
      <c r="C178" s="252"/>
      <c r="D178" s="240" t="s">
        <v>202</v>
      </c>
      <c r="E178" s="253" t="s">
        <v>1</v>
      </c>
      <c r="F178" s="254" t="s">
        <v>252</v>
      </c>
      <c r="G178" s="252"/>
      <c r="H178" s="253" t="s">
        <v>1</v>
      </c>
      <c r="I178" s="255"/>
      <c r="J178" s="252"/>
      <c r="K178" s="252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202</v>
      </c>
      <c r="AU178" s="260" t="s">
        <v>94</v>
      </c>
      <c r="AV178" s="13" t="s">
        <v>88</v>
      </c>
      <c r="AW178" s="13" t="s">
        <v>36</v>
      </c>
      <c r="AX178" s="13" t="s">
        <v>81</v>
      </c>
      <c r="AY178" s="260" t="s">
        <v>133</v>
      </c>
    </row>
    <row r="179" s="13" customFormat="1">
      <c r="A179" s="13"/>
      <c r="B179" s="251"/>
      <c r="C179" s="252"/>
      <c r="D179" s="240" t="s">
        <v>202</v>
      </c>
      <c r="E179" s="253" t="s">
        <v>1</v>
      </c>
      <c r="F179" s="254" t="s">
        <v>253</v>
      </c>
      <c r="G179" s="252"/>
      <c r="H179" s="253" t="s">
        <v>1</v>
      </c>
      <c r="I179" s="255"/>
      <c r="J179" s="252"/>
      <c r="K179" s="252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202</v>
      </c>
      <c r="AU179" s="260" t="s">
        <v>94</v>
      </c>
      <c r="AV179" s="13" t="s">
        <v>88</v>
      </c>
      <c r="AW179" s="13" t="s">
        <v>36</v>
      </c>
      <c r="AX179" s="13" t="s">
        <v>81</v>
      </c>
      <c r="AY179" s="260" t="s">
        <v>133</v>
      </c>
    </row>
    <row r="180" s="13" customFormat="1">
      <c r="A180" s="13"/>
      <c r="B180" s="251"/>
      <c r="C180" s="252"/>
      <c r="D180" s="240" t="s">
        <v>202</v>
      </c>
      <c r="E180" s="253" t="s">
        <v>1</v>
      </c>
      <c r="F180" s="254" t="s">
        <v>254</v>
      </c>
      <c r="G180" s="252"/>
      <c r="H180" s="253" t="s">
        <v>1</v>
      </c>
      <c r="I180" s="255"/>
      <c r="J180" s="252"/>
      <c r="K180" s="252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202</v>
      </c>
      <c r="AU180" s="260" t="s">
        <v>94</v>
      </c>
      <c r="AV180" s="13" t="s">
        <v>88</v>
      </c>
      <c r="AW180" s="13" t="s">
        <v>36</v>
      </c>
      <c r="AX180" s="13" t="s">
        <v>81</v>
      </c>
      <c r="AY180" s="260" t="s">
        <v>133</v>
      </c>
    </row>
    <row r="181" s="13" customFormat="1">
      <c r="A181" s="13"/>
      <c r="B181" s="251"/>
      <c r="C181" s="252"/>
      <c r="D181" s="240" t="s">
        <v>202</v>
      </c>
      <c r="E181" s="253" t="s">
        <v>1</v>
      </c>
      <c r="F181" s="254" t="s">
        <v>255</v>
      </c>
      <c r="G181" s="252"/>
      <c r="H181" s="253" t="s">
        <v>1</v>
      </c>
      <c r="I181" s="255"/>
      <c r="J181" s="252"/>
      <c r="K181" s="252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202</v>
      </c>
      <c r="AU181" s="260" t="s">
        <v>94</v>
      </c>
      <c r="AV181" s="13" t="s">
        <v>88</v>
      </c>
      <c r="AW181" s="13" t="s">
        <v>36</v>
      </c>
      <c r="AX181" s="13" t="s">
        <v>81</v>
      </c>
      <c r="AY181" s="260" t="s">
        <v>133</v>
      </c>
    </row>
    <row r="182" s="13" customFormat="1">
      <c r="A182" s="13"/>
      <c r="B182" s="251"/>
      <c r="C182" s="252"/>
      <c r="D182" s="240" t="s">
        <v>202</v>
      </c>
      <c r="E182" s="253" t="s">
        <v>1</v>
      </c>
      <c r="F182" s="254" t="s">
        <v>256</v>
      </c>
      <c r="G182" s="252"/>
      <c r="H182" s="253" t="s">
        <v>1</v>
      </c>
      <c r="I182" s="255"/>
      <c r="J182" s="252"/>
      <c r="K182" s="252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202</v>
      </c>
      <c r="AU182" s="260" t="s">
        <v>94</v>
      </c>
      <c r="AV182" s="13" t="s">
        <v>88</v>
      </c>
      <c r="AW182" s="13" t="s">
        <v>36</v>
      </c>
      <c r="AX182" s="13" t="s">
        <v>81</v>
      </c>
      <c r="AY182" s="260" t="s">
        <v>133</v>
      </c>
    </row>
    <row r="183" s="13" customFormat="1">
      <c r="A183" s="13"/>
      <c r="B183" s="251"/>
      <c r="C183" s="252"/>
      <c r="D183" s="240" t="s">
        <v>202</v>
      </c>
      <c r="E183" s="253" t="s">
        <v>1</v>
      </c>
      <c r="F183" s="254" t="s">
        <v>257</v>
      </c>
      <c r="G183" s="252"/>
      <c r="H183" s="253" t="s">
        <v>1</v>
      </c>
      <c r="I183" s="255"/>
      <c r="J183" s="252"/>
      <c r="K183" s="252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202</v>
      </c>
      <c r="AU183" s="260" t="s">
        <v>94</v>
      </c>
      <c r="AV183" s="13" t="s">
        <v>88</v>
      </c>
      <c r="AW183" s="13" t="s">
        <v>36</v>
      </c>
      <c r="AX183" s="13" t="s">
        <v>81</v>
      </c>
      <c r="AY183" s="260" t="s">
        <v>133</v>
      </c>
    </row>
    <row r="184" s="13" customFormat="1">
      <c r="A184" s="13"/>
      <c r="B184" s="251"/>
      <c r="C184" s="252"/>
      <c r="D184" s="240" t="s">
        <v>202</v>
      </c>
      <c r="E184" s="253" t="s">
        <v>1</v>
      </c>
      <c r="F184" s="254" t="s">
        <v>258</v>
      </c>
      <c r="G184" s="252"/>
      <c r="H184" s="253" t="s">
        <v>1</v>
      </c>
      <c r="I184" s="255"/>
      <c r="J184" s="252"/>
      <c r="K184" s="252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202</v>
      </c>
      <c r="AU184" s="260" t="s">
        <v>94</v>
      </c>
      <c r="AV184" s="13" t="s">
        <v>88</v>
      </c>
      <c r="AW184" s="13" t="s">
        <v>36</v>
      </c>
      <c r="AX184" s="13" t="s">
        <v>81</v>
      </c>
      <c r="AY184" s="260" t="s">
        <v>133</v>
      </c>
    </row>
    <row r="185" s="13" customFormat="1">
      <c r="A185" s="13"/>
      <c r="B185" s="251"/>
      <c r="C185" s="252"/>
      <c r="D185" s="240" t="s">
        <v>202</v>
      </c>
      <c r="E185" s="253" t="s">
        <v>1</v>
      </c>
      <c r="F185" s="254" t="s">
        <v>259</v>
      </c>
      <c r="G185" s="252"/>
      <c r="H185" s="253" t="s">
        <v>1</v>
      </c>
      <c r="I185" s="255"/>
      <c r="J185" s="252"/>
      <c r="K185" s="252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202</v>
      </c>
      <c r="AU185" s="260" t="s">
        <v>94</v>
      </c>
      <c r="AV185" s="13" t="s">
        <v>88</v>
      </c>
      <c r="AW185" s="13" t="s">
        <v>36</v>
      </c>
      <c r="AX185" s="13" t="s">
        <v>81</v>
      </c>
      <c r="AY185" s="260" t="s">
        <v>133</v>
      </c>
    </row>
    <row r="186" s="13" customFormat="1">
      <c r="A186" s="13"/>
      <c r="B186" s="251"/>
      <c r="C186" s="252"/>
      <c r="D186" s="240" t="s">
        <v>202</v>
      </c>
      <c r="E186" s="253" t="s">
        <v>1</v>
      </c>
      <c r="F186" s="254" t="s">
        <v>260</v>
      </c>
      <c r="G186" s="252"/>
      <c r="H186" s="253" t="s">
        <v>1</v>
      </c>
      <c r="I186" s="255"/>
      <c r="J186" s="252"/>
      <c r="K186" s="252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202</v>
      </c>
      <c r="AU186" s="260" t="s">
        <v>94</v>
      </c>
      <c r="AV186" s="13" t="s">
        <v>88</v>
      </c>
      <c r="AW186" s="13" t="s">
        <v>36</v>
      </c>
      <c r="AX186" s="13" t="s">
        <v>81</v>
      </c>
      <c r="AY186" s="260" t="s">
        <v>133</v>
      </c>
    </row>
    <row r="187" s="13" customFormat="1">
      <c r="A187" s="13"/>
      <c r="B187" s="251"/>
      <c r="C187" s="252"/>
      <c r="D187" s="240" t="s">
        <v>202</v>
      </c>
      <c r="E187" s="253" t="s">
        <v>1</v>
      </c>
      <c r="F187" s="254" t="s">
        <v>261</v>
      </c>
      <c r="G187" s="252"/>
      <c r="H187" s="253" t="s">
        <v>1</v>
      </c>
      <c r="I187" s="255"/>
      <c r="J187" s="252"/>
      <c r="K187" s="252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202</v>
      </c>
      <c r="AU187" s="260" t="s">
        <v>94</v>
      </c>
      <c r="AV187" s="13" t="s">
        <v>88</v>
      </c>
      <c r="AW187" s="13" t="s">
        <v>36</v>
      </c>
      <c r="AX187" s="13" t="s">
        <v>81</v>
      </c>
      <c r="AY187" s="260" t="s">
        <v>133</v>
      </c>
    </row>
    <row r="188" s="13" customFormat="1">
      <c r="A188" s="13"/>
      <c r="B188" s="251"/>
      <c r="C188" s="252"/>
      <c r="D188" s="240" t="s">
        <v>202</v>
      </c>
      <c r="E188" s="253" t="s">
        <v>1</v>
      </c>
      <c r="F188" s="254" t="s">
        <v>262</v>
      </c>
      <c r="G188" s="252"/>
      <c r="H188" s="253" t="s">
        <v>1</v>
      </c>
      <c r="I188" s="255"/>
      <c r="J188" s="252"/>
      <c r="K188" s="252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202</v>
      </c>
      <c r="AU188" s="260" t="s">
        <v>94</v>
      </c>
      <c r="AV188" s="13" t="s">
        <v>88</v>
      </c>
      <c r="AW188" s="13" t="s">
        <v>36</v>
      </c>
      <c r="AX188" s="13" t="s">
        <v>81</v>
      </c>
      <c r="AY188" s="260" t="s">
        <v>133</v>
      </c>
    </row>
    <row r="189" s="13" customFormat="1">
      <c r="A189" s="13"/>
      <c r="B189" s="251"/>
      <c r="C189" s="252"/>
      <c r="D189" s="240" t="s">
        <v>202</v>
      </c>
      <c r="E189" s="253" t="s">
        <v>1</v>
      </c>
      <c r="F189" s="254" t="s">
        <v>263</v>
      </c>
      <c r="G189" s="252"/>
      <c r="H189" s="253" t="s">
        <v>1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202</v>
      </c>
      <c r="AU189" s="260" t="s">
        <v>94</v>
      </c>
      <c r="AV189" s="13" t="s">
        <v>88</v>
      </c>
      <c r="AW189" s="13" t="s">
        <v>36</v>
      </c>
      <c r="AX189" s="13" t="s">
        <v>81</v>
      </c>
      <c r="AY189" s="260" t="s">
        <v>133</v>
      </c>
    </row>
    <row r="190" s="13" customFormat="1">
      <c r="A190" s="13"/>
      <c r="B190" s="251"/>
      <c r="C190" s="252"/>
      <c r="D190" s="240" t="s">
        <v>202</v>
      </c>
      <c r="E190" s="253" t="s">
        <v>1</v>
      </c>
      <c r="F190" s="254" t="s">
        <v>264</v>
      </c>
      <c r="G190" s="252"/>
      <c r="H190" s="253" t="s">
        <v>1</v>
      </c>
      <c r="I190" s="255"/>
      <c r="J190" s="252"/>
      <c r="K190" s="252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202</v>
      </c>
      <c r="AU190" s="260" t="s">
        <v>94</v>
      </c>
      <c r="AV190" s="13" t="s">
        <v>88</v>
      </c>
      <c r="AW190" s="13" t="s">
        <v>36</v>
      </c>
      <c r="AX190" s="13" t="s">
        <v>81</v>
      </c>
      <c r="AY190" s="260" t="s">
        <v>133</v>
      </c>
    </row>
    <row r="191" s="13" customFormat="1">
      <c r="A191" s="13"/>
      <c r="B191" s="251"/>
      <c r="C191" s="252"/>
      <c r="D191" s="240" t="s">
        <v>202</v>
      </c>
      <c r="E191" s="253" t="s">
        <v>1</v>
      </c>
      <c r="F191" s="254" t="s">
        <v>265</v>
      </c>
      <c r="G191" s="252"/>
      <c r="H191" s="253" t="s">
        <v>1</v>
      </c>
      <c r="I191" s="255"/>
      <c r="J191" s="252"/>
      <c r="K191" s="252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202</v>
      </c>
      <c r="AU191" s="260" t="s">
        <v>94</v>
      </c>
      <c r="AV191" s="13" t="s">
        <v>88</v>
      </c>
      <c r="AW191" s="13" t="s">
        <v>36</v>
      </c>
      <c r="AX191" s="13" t="s">
        <v>81</v>
      </c>
      <c r="AY191" s="260" t="s">
        <v>133</v>
      </c>
    </row>
    <row r="192" s="13" customFormat="1">
      <c r="A192" s="13"/>
      <c r="B192" s="251"/>
      <c r="C192" s="252"/>
      <c r="D192" s="240" t="s">
        <v>202</v>
      </c>
      <c r="E192" s="253" t="s">
        <v>1</v>
      </c>
      <c r="F192" s="254" t="s">
        <v>266</v>
      </c>
      <c r="G192" s="252"/>
      <c r="H192" s="253" t="s">
        <v>1</v>
      </c>
      <c r="I192" s="255"/>
      <c r="J192" s="252"/>
      <c r="K192" s="252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202</v>
      </c>
      <c r="AU192" s="260" t="s">
        <v>94</v>
      </c>
      <c r="AV192" s="13" t="s">
        <v>88</v>
      </c>
      <c r="AW192" s="13" t="s">
        <v>36</v>
      </c>
      <c r="AX192" s="13" t="s">
        <v>81</v>
      </c>
      <c r="AY192" s="260" t="s">
        <v>133</v>
      </c>
    </row>
    <row r="193" s="13" customFormat="1">
      <c r="A193" s="13"/>
      <c r="B193" s="251"/>
      <c r="C193" s="252"/>
      <c r="D193" s="240" t="s">
        <v>202</v>
      </c>
      <c r="E193" s="253" t="s">
        <v>1</v>
      </c>
      <c r="F193" s="254" t="s">
        <v>267</v>
      </c>
      <c r="G193" s="252"/>
      <c r="H193" s="253" t="s">
        <v>1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202</v>
      </c>
      <c r="AU193" s="260" t="s">
        <v>94</v>
      </c>
      <c r="AV193" s="13" t="s">
        <v>88</v>
      </c>
      <c r="AW193" s="13" t="s">
        <v>36</v>
      </c>
      <c r="AX193" s="13" t="s">
        <v>81</v>
      </c>
      <c r="AY193" s="260" t="s">
        <v>133</v>
      </c>
    </row>
    <row r="194" s="13" customFormat="1">
      <c r="A194" s="13"/>
      <c r="B194" s="251"/>
      <c r="C194" s="252"/>
      <c r="D194" s="240" t="s">
        <v>202</v>
      </c>
      <c r="E194" s="253" t="s">
        <v>1</v>
      </c>
      <c r="F194" s="254" t="s">
        <v>268</v>
      </c>
      <c r="G194" s="252"/>
      <c r="H194" s="253" t="s">
        <v>1</v>
      </c>
      <c r="I194" s="255"/>
      <c r="J194" s="252"/>
      <c r="K194" s="252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202</v>
      </c>
      <c r="AU194" s="260" t="s">
        <v>94</v>
      </c>
      <c r="AV194" s="13" t="s">
        <v>88</v>
      </c>
      <c r="AW194" s="13" t="s">
        <v>36</v>
      </c>
      <c r="AX194" s="13" t="s">
        <v>81</v>
      </c>
      <c r="AY194" s="260" t="s">
        <v>133</v>
      </c>
    </row>
    <row r="195" s="13" customFormat="1">
      <c r="A195" s="13"/>
      <c r="B195" s="251"/>
      <c r="C195" s="252"/>
      <c r="D195" s="240" t="s">
        <v>202</v>
      </c>
      <c r="E195" s="253" t="s">
        <v>1</v>
      </c>
      <c r="F195" s="254" t="s">
        <v>269</v>
      </c>
      <c r="G195" s="252"/>
      <c r="H195" s="253" t="s">
        <v>1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202</v>
      </c>
      <c r="AU195" s="260" t="s">
        <v>94</v>
      </c>
      <c r="AV195" s="13" t="s">
        <v>88</v>
      </c>
      <c r="AW195" s="13" t="s">
        <v>36</v>
      </c>
      <c r="AX195" s="13" t="s">
        <v>81</v>
      </c>
      <c r="AY195" s="260" t="s">
        <v>133</v>
      </c>
    </row>
    <row r="196" s="13" customFormat="1">
      <c r="A196" s="13"/>
      <c r="B196" s="251"/>
      <c r="C196" s="252"/>
      <c r="D196" s="240" t="s">
        <v>202</v>
      </c>
      <c r="E196" s="253" t="s">
        <v>1</v>
      </c>
      <c r="F196" s="254" t="s">
        <v>270</v>
      </c>
      <c r="G196" s="252"/>
      <c r="H196" s="253" t="s">
        <v>1</v>
      </c>
      <c r="I196" s="255"/>
      <c r="J196" s="252"/>
      <c r="K196" s="252"/>
      <c r="L196" s="256"/>
      <c r="M196" s="257"/>
      <c r="N196" s="258"/>
      <c r="O196" s="258"/>
      <c r="P196" s="258"/>
      <c r="Q196" s="258"/>
      <c r="R196" s="258"/>
      <c r="S196" s="258"/>
      <c r="T196" s="25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0" t="s">
        <v>202</v>
      </c>
      <c r="AU196" s="260" t="s">
        <v>94</v>
      </c>
      <c r="AV196" s="13" t="s">
        <v>88</v>
      </c>
      <c r="AW196" s="13" t="s">
        <v>36</v>
      </c>
      <c r="AX196" s="13" t="s">
        <v>81</v>
      </c>
      <c r="AY196" s="260" t="s">
        <v>133</v>
      </c>
    </row>
    <row r="197" s="13" customFormat="1">
      <c r="A197" s="13"/>
      <c r="B197" s="251"/>
      <c r="C197" s="252"/>
      <c r="D197" s="240" t="s">
        <v>202</v>
      </c>
      <c r="E197" s="253" t="s">
        <v>1</v>
      </c>
      <c r="F197" s="254" t="s">
        <v>271</v>
      </c>
      <c r="G197" s="252"/>
      <c r="H197" s="253" t="s">
        <v>1</v>
      </c>
      <c r="I197" s="255"/>
      <c r="J197" s="252"/>
      <c r="K197" s="252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202</v>
      </c>
      <c r="AU197" s="260" t="s">
        <v>94</v>
      </c>
      <c r="AV197" s="13" t="s">
        <v>88</v>
      </c>
      <c r="AW197" s="13" t="s">
        <v>36</v>
      </c>
      <c r="AX197" s="13" t="s">
        <v>81</v>
      </c>
      <c r="AY197" s="260" t="s">
        <v>133</v>
      </c>
    </row>
    <row r="198" s="13" customFormat="1">
      <c r="A198" s="13"/>
      <c r="B198" s="251"/>
      <c r="C198" s="252"/>
      <c r="D198" s="240" t="s">
        <v>202</v>
      </c>
      <c r="E198" s="253" t="s">
        <v>1</v>
      </c>
      <c r="F198" s="254" t="s">
        <v>272</v>
      </c>
      <c r="G198" s="252"/>
      <c r="H198" s="253" t="s">
        <v>1</v>
      </c>
      <c r="I198" s="255"/>
      <c r="J198" s="252"/>
      <c r="K198" s="252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202</v>
      </c>
      <c r="AU198" s="260" t="s">
        <v>94</v>
      </c>
      <c r="AV198" s="13" t="s">
        <v>88</v>
      </c>
      <c r="AW198" s="13" t="s">
        <v>36</v>
      </c>
      <c r="AX198" s="13" t="s">
        <v>81</v>
      </c>
      <c r="AY198" s="260" t="s">
        <v>133</v>
      </c>
    </row>
    <row r="199" s="13" customFormat="1">
      <c r="A199" s="13"/>
      <c r="B199" s="251"/>
      <c r="C199" s="252"/>
      <c r="D199" s="240" t="s">
        <v>202</v>
      </c>
      <c r="E199" s="253" t="s">
        <v>1</v>
      </c>
      <c r="F199" s="254" t="s">
        <v>273</v>
      </c>
      <c r="G199" s="252"/>
      <c r="H199" s="253" t="s">
        <v>1</v>
      </c>
      <c r="I199" s="255"/>
      <c r="J199" s="252"/>
      <c r="K199" s="252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202</v>
      </c>
      <c r="AU199" s="260" t="s">
        <v>94</v>
      </c>
      <c r="AV199" s="13" t="s">
        <v>88</v>
      </c>
      <c r="AW199" s="13" t="s">
        <v>36</v>
      </c>
      <c r="AX199" s="13" t="s">
        <v>81</v>
      </c>
      <c r="AY199" s="260" t="s">
        <v>133</v>
      </c>
    </row>
    <row r="200" s="13" customFormat="1">
      <c r="A200" s="13"/>
      <c r="B200" s="251"/>
      <c r="C200" s="252"/>
      <c r="D200" s="240" t="s">
        <v>202</v>
      </c>
      <c r="E200" s="253" t="s">
        <v>1</v>
      </c>
      <c r="F200" s="254" t="s">
        <v>274</v>
      </c>
      <c r="G200" s="252"/>
      <c r="H200" s="253" t="s">
        <v>1</v>
      </c>
      <c r="I200" s="255"/>
      <c r="J200" s="252"/>
      <c r="K200" s="252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202</v>
      </c>
      <c r="AU200" s="260" t="s">
        <v>94</v>
      </c>
      <c r="AV200" s="13" t="s">
        <v>88</v>
      </c>
      <c r="AW200" s="13" t="s">
        <v>36</v>
      </c>
      <c r="AX200" s="13" t="s">
        <v>81</v>
      </c>
      <c r="AY200" s="260" t="s">
        <v>133</v>
      </c>
    </row>
    <row r="201" s="13" customFormat="1">
      <c r="A201" s="13"/>
      <c r="B201" s="251"/>
      <c r="C201" s="252"/>
      <c r="D201" s="240" t="s">
        <v>202</v>
      </c>
      <c r="E201" s="253" t="s">
        <v>1</v>
      </c>
      <c r="F201" s="254" t="s">
        <v>275</v>
      </c>
      <c r="G201" s="252"/>
      <c r="H201" s="253" t="s">
        <v>1</v>
      </c>
      <c r="I201" s="255"/>
      <c r="J201" s="252"/>
      <c r="K201" s="252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202</v>
      </c>
      <c r="AU201" s="260" t="s">
        <v>94</v>
      </c>
      <c r="AV201" s="13" t="s">
        <v>88</v>
      </c>
      <c r="AW201" s="13" t="s">
        <v>36</v>
      </c>
      <c r="AX201" s="13" t="s">
        <v>81</v>
      </c>
      <c r="AY201" s="260" t="s">
        <v>133</v>
      </c>
    </row>
    <row r="202" s="13" customFormat="1">
      <c r="A202" s="13"/>
      <c r="B202" s="251"/>
      <c r="C202" s="252"/>
      <c r="D202" s="240" t="s">
        <v>202</v>
      </c>
      <c r="E202" s="253" t="s">
        <v>1</v>
      </c>
      <c r="F202" s="254" t="s">
        <v>276</v>
      </c>
      <c r="G202" s="252"/>
      <c r="H202" s="253" t="s">
        <v>1</v>
      </c>
      <c r="I202" s="255"/>
      <c r="J202" s="252"/>
      <c r="K202" s="252"/>
      <c r="L202" s="256"/>
      <c r="M202" s="257"/>
      <c r="N202" s="258"/>
      <c r="O202" s="258"/>
      <c r="P202" s="258"/>
      <c r="Q202" s="258"/>
      <c r="R202" s="258"/>
      <c r="S202" s="258"/>
      <c r="T202" s="25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0" t="s">
        <v>202</v>
      </c>
      <c r="AU202" s="260" t="s">
        <v>94</v>
      </c>
      <c r="AV202" s="13" t="s">
        <v>88</v>
      </c>
      <c r="AW202" s="13" t="s">
        <v>36</v>
      </c>
      <c r="AX202" s="13" t="s">
        <v>81</v>
      </c>
      <c r="AY202" s="260" t="s">
        <v>133</v>
      </c>
    </row>
    <row r="203" s="13" customFormat="1">
      <c r="A203" s="13"/>
      <c r="B203" s="251"/>
      <c r="C203" s="252"/>
      <c r="D203" s="240" t="s">
        <v>202</v>
      </c>
      <c r="E203" s="253" t="s">
        <v>1</v>
      </c>
      <c r="F203" s="254" t="s">
        <v>277</v>
      </c>
      <c r="G203" s="252"/>
      <c r="H203" s="253" t="s">
        <v>1</v>
      </c>
      <c r="I203" s="255"/>
      <c r="J203" s="252"/>
      <c r="K203" s="252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202</v>
      </c>
      <c r="AU203" s="260" t="s">
        <v>94</v>
      </c>
      <c r="AV203" s="13" t="s">
        <v>88</v>
      </c>
      <c r="AW203" s="13" t="s">
        <v>36</v>
      </c>
      <c r="AX203" s="13" t="s">
        <v>81</v>
      </c>
      <c r="AY203" s="260" t="s">
        <v>133</v>
      </c>
    </row>
    <row r="204" s="13" customFormat="1">
      <c r="A204" s="13"/>
      <c r="B204" s="251"/>
      <c r="C204" s="252"/>
      <c r="D204" s="240" t="s">
        <v>202</v>
      </c>
      <c r="E204" s="253" t="s">
        <v>1</v>
      </c>
      <c r="F204" s="254" t="s">
        <v>278</v>
      </c>
      <c r="G204" s="252"/>
      <c r="H204" s="253" t="s">
        <v>1</v>
      </c>
      <c r="I204" s="255"/>
      <c r="J204" s="252"/>
      <c r="K204" s="252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202</v>
      </c>
      <c r="AU204" s="260" t="s">
        <v>94</v>
      </c>
      <c r="AV204" s="13" t="s">
        <v>88</v>
      </c>
      <c r="AW204" s="13" t="s">
        <v>36</v>
      </c>
      <c r="AX204" s="13" t="s">
        <v>81</v>
      </c>
      <c r="AY204" s="260" t="s">
        <v>133</v>
      </c>
    </row>
    <row r="205" s="13" customFormat="1">
      <c r="A205" s="13"/>
      <c r="B205" s="251"/>
      <c r="C205" s="252"/>
      <c r="D205" s="240" t="s">
        <v>202</v>
      </c>
      <c r="E205" s="253" t="s">
        <v>1</v>
      </c>
      <c r="F205" s="254" t="s">
        <v>260</v>
      </c>
      <c r="G205" s="252"/>
      <c r="H205" s="253" t="s">
        <v>1</v>
      </c>
      <c r="I205" s="255"/>
      <c r="J205" s="252"/>
      <c r="K205" s="252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202</v>
      </c>
      <c r="AU205" s="260" t="s">
        <v>94</v>
      </c>
      <c r="AV205" s="13" t="s">
        <v>88</v>
      </c>
      <c r="AW205" s="13" t="s">
        <v>36</v>
      </c>
      <c r="AX205" s="13" t="s">
        <v>81</v>
      </c>
      <c r="AY205" s="260" t="s">
        <v>133</v>
      </c>
    </row>
    <row r="206" s="13" customFormat="1">
      <c r="A206" s="13"/>
      <c r="B206" s="251"/>
      <c r="C206" s="252"/>
      <c r="D206" s="240" t="s">
        <v>202</v>
      </c>
      <c r="E206" s="253" t="s">
        <v>1</v>
      </c>
      <c r="F206" s="254" t="s">
        <v>279</v>
      </c>
      <c r="G206" s="252"/>
      <c r="H206" s="253" t="s">
        <v>1</v>
      </c>
      <c r="I206" s="255"/>
      <c r="J206" s="252"/>
      <c r="K206" s="252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202</v>
      </c>
      <c r="AU206" s="260" t="s">
        <v>94</v>
      </c>
      <c r="AV206" s="13" t="s">
        <v>88</v>
      </c>
      <c r="AW206" s="13" t="s">
        <v>36</v>
      </c>
      <c r="AX206" s="13" t="s">
        <v>81</v>
      </c>
      <c r="AY206" s="260" t="s">
        <v>133</v>
      </c>
    </row>
    <row r="207" s="13" customFormat="1">
      <c r="A207" s="13"/>
      <c r="B207" s="251"/>
      <c r="C207" s="252"/>
      <c r="D207" s="240" t="s">
        <v>202</v>
      </c>
      <c r="E207" s="253" t="s">
        <v>1</v>
      </c>
      <c r="F207" s="254" t="s">
        <v>280</v>
      </c>
      <c r="G207" s="252"/>
      <c r="H207" s="253" t="s">
        <v>1</v>
      </c>
      <c r="I207" s="255"/>
      <c r="J207" s="252"/>
      <c r="K207" s="252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202</v>
      </c>
      <c r="AU207" s="260" t="s">
        <v>94</v>
      </c>
      <c r="AV207" s="13" t="s">
        <v>88</v>
      </c>
      <c r="AW207" s="13" t="s">
        <v>36</v>
      </c>
      <c r="AX207" s="13" t="s">
        <v>81</v>
      </c>
      <c r="AY207" s="260" t="s">
        <v>133</v>
      </c>
    </row>
    <row r="208" s="13" customFormat="1">
      <c r="A208" s="13"/>
      <c r="B208" s="251"/>
      <c r="C208" s="252"/>
      <c r="D208" s="240" t="s">
        <v>202</v>
      </c>
      <c r="E208" s="253" t="s">
        <v>1</v>
      </c>
      <c r="F208" s="254" t="s">
        <v>281</v>
      </c>
      <c r="G208" s="252"/>
      <c r="H208" s="253" t="s">
        <v>1</v>
      </c>
      <c r="I208" s="255"/>
      <c r="J208" s="252"/>
      <c r="K208" s="252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202</v>
      </c>
      <c r="AU208" s="260" t="s">
        <v>94</v>
      </c>
      <c r="AV208" s="13" t="s">
        <v>88</v>
      </c>
      <c r="AW208" s="13" t="s">
        <v>36</v>
      </c>
      <c r="AX208" s="13" t="s">
        <v>81</v>
      </c>
      <c r="AY208" s="260" t="s">
        <v>133</v>
      </c>
    </row>
    <row r="209" s="13" customFormat="1">
      <c r="A209" s="13"/>
      <c r="B209" s="251"/>
      <c r="C209" s="252"/>
      <c r="D209" s="240" t="s">
        <v>202</v>
      </c>
      <c r="E209" s="253" t="s">
        <v>1</v>
      </c>
      <c r="F209" s="254" t="s">
        <v>282</v>
      </c>
      <c r="G209" s="252"/>
      <c r="H209" s="253" t="s">
        <v>1</v>
      </c>
      <c r="I209" s="255"/>
      <c r="J209" s="252"/>
      <c r="K209" s="252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202</v>
      </c>
      <c r="AU209" s="260" t="s">
        <v>94</v>
      </c>
      <c r="AV209" s="13" t="s">
        <v>88</v>
      </c>
      <c r="AW209" s="13" t="s">
        <v>36</v>
      </c>
      <c r="AX209" s="13" t="s">
        <v>81</v>
      </c>
      <c r="AY209" s="260" t="s">
        <v>133</v>
      </c>
    </row>
    <row r="210" s="13" customFormat="1">
      <c r="A210" s="13"/>
      <c r="B210" s="251"/>
      <c r="C210" s="252"/>
      <c r="D210" s="240" t="s">
        <v>202</v>
      </c>
      <c r="E210" s="253" t="s">
        <v>1</v>
      </c>
      <c r="F210" s="254" t="s">
        <v>283</v>
      </c>
      <c r="G210" s="252"/>
      <c r="H210" s="253" t="s">
        <v>1</v>
      </c>
      <c r="I210" s="255"/>
      <c r="J210" s="252"/>
      <c r="K210" s="252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202</v>
      </c>
      <c r="AU210" s="260" t="s">
        <v>94</v>
      </c>
      <c r="AV210" s="13" t="s">
        <v>88</v>
      </c>
      <c r="AW210" s="13" t="s">
        <v>36</v>
      </c>
      <c r="AX210" s="13" t="s">
        <v>81</v>
      </c>
      <c r="AY210" s="260" t="s">
        <v>133</v>
      </c>
    </row>
    <row r="211" s="13" customFormat="1">
      <c r="A211" s="13"/>
      <c r="B211" s="251"/>
      <c r="C211" s="252"/>
      <c r="D211" s="240" t="s">
        <v>202</v>
      </c>
      <c r="E211" s="253" t="s">
        <v>1</v>
      </c>
      <c r="F211" s="254" t="s">
        <v>284</v>
      </c>
      <c r="G211" s="252"/>
      <c r="H211" s="253" t="s">
        <v>1</v>
      </c>
      <c r="I211" s="255"/>
      <c r="J211" s="252"/>
      <c r="K211" s="252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202</v>
      </c>
      <c r="AU211" s="260" t="s">
        <v>94</v>
      </c>
      <c r="AV211" s="13" t="s">
        <v>88</v>
      </c>
      <c r="AW211" s="13" t="s">
        <v>36</v>
      </c>
      <c r="AX211" s="13" t="s">
        <v>81</v>
      </c>
      <c r="AY211" s="260" t="s">
        <v>133</v>
      </c>
    </row>
    <row r="212" s="13" customFormat="1">
      <c r="A212" s="13"/>
      <c r="B212" s="251"/>
      <c r="C212" s="252"/>
      <c r="D212" s="240" t="s">
        <v>202</v>
      </c>
      <c r="E212" s="253" t="s">
        <v>1</v>
      </c>
      <c r="F212" s="254" t="s">
        <v>285</v>
      </c>
      <c r="G212" s="252"/>
      <c r="H212" s="253" t="s">
        <v>1</v>
      </c>
      <c r="I212" s="255"/>
      <c r="J212" s="252"/>
      <c r="K212" s="252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202</v>
      </c>
      <c r="AU212" s="260" t="s">
        <v>94</v>
      </c>
      <c r="AV212" s="13" t="s">
        <v>88</v>
      </c>
      <c r="AW212" s="13" t="s">
        <v>36</v>
      </c>
      <c r="AX212" s="13" t="s">
        <v>81</v>
      </c>
      <c r="AY212" s="260" t="s">
        <v>133</v>
      </c>
    </row>
    <row r="213" s="13" customFormat="1">
      <c r="A213" s="13"/>
      <c r="B213" s="251"/>
      <c r="C213" s="252"/>
      <c r="D213" s="240" t="s">
        <v>202</v>
      </c>
      <c r="E213" s="253" t="s">
        <v>1</v>
      </c>
      <c r="F213" s="254" t="s">
        <v>286</v>
      </c>
      <c r="G213" s="252"/>
      <c r="H213" s="253" t="s">
        <v>1</v>
      </c>
      <c r="I213" s="255"/>
      <c r="J213" s="252"/>
      <c r="K213" s="252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202</v>
      </c>
      <c r="AU213" s="260" t="s">
        <v>94</v>
      </c>
      <c r="AV213" s="13" t="s">
        <v>88</v>
      </c>
      <c r="AW213" s="13" t="s">
        <v>36</v>
      </c>
      <c r="AX213" s="13" t="s">
        <v>81</v>
      </c>
      <c r="AY213" s="260" t="s">
        <v>133</v>
      </c>
    </row>
    <row r="214" s="13" customFormat="1">
      <c r="A214" s="13"/>
      <c r="B214" s="251"/>
      <c r="C214" s="252"/>
      <c r="D214" s="240" t="s">
        <v>202</v>
      </c>
      <c r="E214" s="253" t="s">
        <v>1</v>
      </c>
      <c r="F214" s="254" t="s">
        <v>287</v>
      </c>
      <c r="G214" s="252"/>
      <c r="H214" s="253" t="s">
        <v>1</v>
      </c>
      <c r="I214" s="255"/>
      <c r="J214" s="252"/>
      <c r="K214" s="252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202</v>
      </c>
      <c r="AU214" s="260" t="s">
        <v>94</v>
      </c>
      <c r="AV214" s="13" t="s">
        <v>88</v>
      </c>
      <c r="AW214" s="13" t="s">
        <v>36</v>
      </c>
      <c r="AX214" s="13" t="s">
        <v>81</v>
      </c>
      <c r="AY214" s="260" t="s">
        <v>133</v>
      </c>
    </row>
    <row r="215" s="13" customFormat="1">
      <c r="A215" s="13"/>
      <c r="B215" s="251"/>
      <c r="C215" s="252"/>
      <c r="D215" s="240" t="s">
        <v>202</v>
      </c>
      <c r="E215" s="253" t="s">
        <v>1</v>
      </c>
      <c r="F215" s="254" t="s">
        <v>288</v>
      </c>
      <c r="G215" s="252"/>
      <c r="H215" s="253" t="s">
        <v>1</v>
      </c>
      <c r="I215" s="255"/>
      <c r="J215" s="252"/>
      <c r="K215" s="252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202</v>
      </c>
      <c r="AU215" s="260" t="s">
        <v>94</v>
      </c>
      <c r="AV215" s="13" t="s">
        <v>88</v>
      </c>
      <c r="AW215" s="13" t="s">
        <v>36</v>
      </c>
      <c r="AX215" s="13" t="s">
        <v>81</v>
      </c>
      <c r="AY215" s="260" t="s">
        <v>133</v>
      </c>
    </row>
    <row r="216" s="13" customFormat="1">
      <c r="A216" s="13"/>
      <c r="B216" s="251"/>
      <c r="C216" s="252"/>
      <c r="D216" s="240" t="s">
        <v>202</v>
      </c>
      <c r="E216" s="253" t="s">
        <v>1</v>
      </c>
      <c r="F216" s="254" t="s">
        <v>289</v>
      </c>
      <c r="G216" s="252"/>
      <c r="H216" s="253" t="s">
        <v>1</v>
      </c>
      <c r="I216" s="255"/>
      <c r="J216" s="252"/>
      <c r="K216" s="252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202</v>
      </c>
      <c r="AU216" s="260" t="s">
        <v>94</v>
      </c>
      <c r="AV216" s="13" t="s">
        <v>88</v>
      </c>
      <c r="AW216" s="13" t="s">
        <v>36</v>
      </c>
      <c r="AX216" s="13" t="s">
        <v>81</v>
      </c>
      <c r="AY216" s="260" t="s">
        <v>133</v>
      </c>
    </row>
    <row r="217" s="13" customFormat="1">
      <c r="A217" s="13"/>
      <c r="B217" s="251"/>
      <c r="C217" s="252"/>
      <c r="D217" s="240" t="s">
        <v>202</v>
      </c>
      <c r="E217" s="253" t="s">
        <v>1</v>
      </c>
      <c r="F217" s="254" t="s">
        <v>290</v>
      </c>
      <c r="G217" s="252"/>
      <c r="H217" s="253" t="s">
        <v>1</v>
      </c>
      <c r="I217" s="255"/>
      <c r="J217" s="252"/>
      <c r="K217" s="252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202</v>
      </c>
      <c r="AU217" s="260" t="s">
        <v>94</v>
      </c>
      <c r="AV217" s="13" t="s">
        <v>88</v>
      </c>
      <c r="AW217" s="13" t="s">
        <v>36</v>
      </c>
      <c r="AX217" s="13" t="s">
        <v>81</v>
      </c>
      <c r="AY217" s="260" t="s">
        <v>133</v>
      </c>
    </row>
    <row r="218" s="13" customFormat="1">
      <c r="A218" s="13"/>
      <c r="B218" s="251"/>
      <c r="C218" s="252"/>
      <c r="D218" s="240" t="s">
        <v>202</v>
      </c>
      <c r="E218" s="253" t="s">
        <v>1</v>
      </c>
      <c r="F218" s="254" t="s">
        <v>291</v>
      </c>
      <c r="G218" s="252"/>
      <c r="H218" s="253" t="s">
        <v>1</v>
      </c>
      <c r="I218" s="255"/>
      <c r="J218" s="252"/>
      <c r="K218" s="252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202</v>
      </c>
      <c r="AU218" s="260" t="s">
        <v>94</v>
      </c>
      <c r="AV218" s="13" t="s">
        <v>88</v>
      </c>
      <c r="AW218" s="13" t="s">
        <v>36</v>
      </c>
      <c r="AX218" s="13" t="s">
        <v>81</v>
      </c>
      <c r="AY218" s="260" t="s">
        <v>133</v>
      </c>
    </row>
    <row r="219" s="13" customFormat="1">
      <c r="A219" s="13"/>
      <c r="B219" s="251"/>
      <c r="C219" s="252"/>
      <c r="D219" s="240" t="s">
        <v>202</v>
      </c>
      <c r="E219" s="253" t="s">
        <v>1</v>
      </c>
      <c r="F219" s="254" t="s">
        <v>292</v>
      </c>
      <c r="G219" s="252"/>
      <c r="H219" s="253" t="s">
        <v>1</v>
      </c>
      <c r="I219" s="255"/>
      <c r="J219" s="252"/>
      <c r="K219" s="252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202</v>
      </c>
      <c r="AU219" s="260" t="s">
        <v>94</v>
      </c>
      <c r="AV219" s="13" t="s">
        <v>88</v>
      </c>
      <c r="AW219" s="13" t="s">
        <v>36</v>
      </c>
      <c r="AX219" s="13" t="s">
        <v>81</v>
      </c>
      <c r="AY219" s="260" t="s">
        <v>133</v>
      </c>
    </row>
    <row r="220" s="13" customFormat="1">
      <c r="A220" s="13"/>
      <c r="B220" s="251"/>
      <c r="C220" s="252"/>
      <c r="D220" s="240" t="s">
        <v>202</v>
      </c>
      <c r="E220" s="253" t="s">
        <v>1</v>
      </c>
      <c r="F220" s="254" t="s">
        <v>293</v>
      </c>
      <c r="G220" s="252"/>
      <c r="H220" s="253" t="s">
        <v>1</v>
      </c>
      <c r="I220" s="255"/>
      <c r="J220" s="252"/>
      <c r="K220" s="252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202</v>
      </c>
      <c r="AU220" s="260" t="s">
        <v>94</v>
      </c>
      <c r="AV220" s="13" t="s">
        <v>88</v>
      </c>
      <c r="AW220" s="13" t="s">
        <v>36</v>
      </c>
      <c r="AX220" s="13" t="s">
        <v>81</v>
      </c>
      <c r="AY220" s="260" t="s">
        <v>133</v>
      </c>
    </row>
    <row r="221" s="13" customFormat="1">
      <c r="A221" s="13"/>
      <c r="B221" s="251"/>
      <c r="C221" s="252"/>
      <c r="D221" s="240" t="s">
        <v>202</v>
      </c>
      <c r="E221" s="253" t="s">
        <v>1</v>
      </c>
      <c r="F221" s="254" t="s">
        <v>294</v>
      </c>
      <c r="G221" s="252"/>
      <c r="H221" s="253" t="s">
        <v>1</v>
      </c>
      <c r="I221" s="255"/>
      <c r="J221" s="252"/>
      <c r="K221" s="252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202</v>
      </c>
      <c r="AU221" s="260" t="s">
        <v>94</v>
      </c>
      <c r="AV221" s="13" t="s">
        <v>88</v>
      </c>
      <c r="AW221" s="13" t="s">
        <v>36</v>
      </c>
      <c r="AX221" s="13" t="s">
        <v>81</v>
      </c>
      <c r="AY221" s="260" t="s">
        <v>133</v>
      </c>
    </row>
    <row r="222" s="13" customFormat="1">
      <c r="A222" s="13"/>
      <c r="B222" s="251"/>
      <c r="C222" s="252"/>
      <c r="D222" s="240" t="s">
        <v>202</v>
      </c>
      <c r="E222" s="253" t="s">
        <v>1</v>
      </c>
      <c r="F222" s="254" t="s">
        <v>295</v>
      </c>
      <c r="G222" s="252"/>
      <c r="H222" s="253" t="s">
        <v>1</v>
      </c>
      <c r="I222" s="255"/>
      <c r="J222" s="252"/>
      <c r="K222" s="252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202</v>
      </c>
      <c r="AU222" s="260" t="s">
        <v>94</v>
      </c>
      <c r="AV222" s="13" t="s">
        <v>88</v>
      </c>
      <c r="AW222" s="13" t="s">
        <v>36</v>
      </c>
      <c r="AX222" s="13" t="s">
        <v>81</v>
      </c>
      <c r="AY222" s="260" t="s">
        <v>133</v>
      </c>
    </row>
    <row r="223" s="13" customFormat="1">
      <c r="A223" s="13"/>
      <c r="B223" s="251"/>
      <c r="C223" s="252"/>
      <c r="D223" s="240" t="s">
        <v>202</v>
      </c>
      <c r="E223" s="253" t="s">
        <v>1</v>
      </c>
      <c r="F223" s="254" t="s">
        <v>296</v>
      </c>
      <c r="G223" s="252"/>
      <c r="H223" s="253" t="s">
        <v>1</v>
      </c>
      <c r="I223" s="255"/>
      <c r="J223" s="252"/>
      <c r="K223" s="252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202</v>
      </c>
      <c r="AU223" s="260" t="s">
        <v>94</v>
      </c>
      <c r="AV223" s="13" t="s">
        <v>88</v>
      </c>
      <c r="AW223" s="13" t="s">
        <v>36</v>
      </c>
      <c r="AX223" s="13" t="s">
        <v>81</v>
      </c>
      <c r="AY223" s="260" t="s">
        <v>133</v>
      </c>
    </row>
    <row r="224" s="13" customFormat="1">
      <c r="A224" s="13"/>
      <c r="B224" s="251"/>
      <c r="C224" s="252"/>
      <c r="D224" s="240" t="s">
        <v>202</v>
      </c>
      <c r="E224" s="253" t="s">
        <v>1</v>
      </c>
      <c r="F224" s="254" t="s">
        <v>297</v>
      </c>
      <c r="G224" s="252"/>
      <c r="H224" s="253" t="s">
        <v>1</v>
      </c>
      <c r="I224" s="255"/>
      <c r="J224" s="252"/>
      <c r="K224" s="252"/>
      <c r="L224" s="256"/>
      <c r="M224" s="257"/>
      <c r="N224" s="258"/>
      <c r="O224" s="258"/>
      <c r="P224" s="258"/>
      <c r="Q224" s="258"/>
      <c r="R224" s="258"/>
      <c r="S224" s="258"/>
      <c r="T224" s="25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0" t="s">
        <v>202</v>
      </c>
      <c r="AU224" s="260" t="s">
        <v>94</v>
      </c>
      <c r="AV224" s="13" t="s">
        <v>88</v>
      </c>
      <c r="AW224" s="13" t="s">
        <v>36</v>
      </c>
      <c r="AX224" s="13" t="s">
        <v>81</v>
      </c>
      <c r="AY224" s="260" t="s">
        <v>133</v>
      </c>
    </row>
    <row r="225" s="13" customFormat="1">
      <c r="A225" s="13"/>
      <c r="B225" s="251"/>
      <c r="C225" s="252"/>
      <c r="D225" s="240" t="s">
        <v>202</v>
      </c>
      <c r="E225" s="253" t="s">
        <v>1</v>
      </c>
      <c r="F225" s="254" t="s">
        <v>298</v>
      </c>
      <c r="G225" s="252"/>
      <c r="H225" s="253" t="s">
        <v>1</v>
      </c>
      <c r="I225" s="255"/>
      <c r="J225" s="252"/>
      <c r="K225" s="252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202</v>
      </c>
      <c r="AU225" s="260" t="s">
        <v>94</v>
      </c>
      <c r="AV225" s="13" t="s">
        <v>88</v>
      </c>
      <c r="AW225" s="13" t="s">
        <v>36</v>
      </c>
      <c r="AX225" s="13" t="s">
        <v>81</v>
      </c>
      <c r="AY225" s="260" t="s">
        <v>133</v>
      </c>
    </row>
    <row r="226" s="13" customFormat="1">
      <c r="A226" s="13"/>
      <c r="B226" s="251"/>
      <c r="C226" s="252"/>
      <c r="D226" s="240" t="s">
        <v>202</v>
      </c>
      <c r="E226" s="253" t="s">
        <v>1</v>
      </c>
      <c r="F226" s="254" t="s">
        <v>299</v>
      </c>
      <c r="G226" s="252"/>
      <c r="H226" s="253" t="s">
        <v>1</v>
      </c>
      <c r="I226" s="255"/>
      <c r="J226" s="252"/>
      <c r="K226" s="252"/>
      <c r="L226" s="256"/>
      <c r="M226" s="257"/>
      <c r="N226" s="258"/>
      <c r="O226" s="258"/>
      <c r="P226" s="258"/>
      <c r="Q226" s="258"/>
      <c r="R226" s="258"/>
      <c r="S226" s="258"/>
      <c r="T226" s="25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0" t="s">
        <v>202</v>
      </c>
      <c r="AU226" s="260" t="s">
        <v>94</v>
      </c>
      <c r="AV226" s="13" t="s">
        <v>88</v>
      </c>
      <c r="AW226" s="13" t="s">
        <v>36</v>
      </c>
      <c r="AX226" s="13" t="s">
        <v>81</v>
      </c>
      <c r="AY226" s="260" t="s">
        <v>133</v>
      </c>
    </row>
    <row r="227" s="13" customFormat="1">
      <c r="A227" s="13"/>
      <c r="B227" s="251"/>
      <c r="C227" s="252"/>
      <c r="D227" s="240" t="s">
        <v>202</v>
      </c>
      <c r="E227" s="253" t="s">
        <v>1</v>
      </c>
      <c r="F227" s="254" t="s">
        <v>300</v>
      </c>
      <c r="G227" s="252"/>
      <c r="H227" s="253" t="s">
        <v>1</v>
      </c>
      <c r="I227" s="255"/>
      <c r="J227" s="252"/>
      <c r="K227" s="252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202</v>
      </c>
      <c r="AU227" s="260" t="s">
        <v>94</v>
      </c>
      <c r="AV227" s="13" t="s">
        <v>88</v>
      </c>
      <c r="AW227" s="13" t="s">
        <v>36</v>
      </c>
      <c r="AX227" s="13" t="s">
        <v>81</v>
      </c>
      <c r="AY227" s="260" t="s">
        <v>133</v>
      </c>
    </row>
    <row r="228" s="13" customFormat="1">
      <c r="A228" s="13"/>
      <c r="B228" s="251"/>
      <c r="C228" s="252"/>
      <c r="D228" s="240" t="s">
        <v>202</v>
      </c>
      <c r="E228" s="253" t="s">
        <v>1</v>
      </c>
      <c r="F228" s="254" t="s">
        <v>301</v>
      </c>
      <c r="G228" s="252"/>
      <c r="H228" s="253" t="s">
        <v>1</v>
      </c>
      <c r="I228" s="255"/>
      <c r="J228" s="252"/>
      <c r="K228" s="252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202</v>
      </c>
      <c r="AU228" s="260" t="s">
        <v>94</v>
      </c>
      <c r="AV228" s="13" t="s">
        <v>88</v>
      </c>
      <c r="AW228" s="13" t="s">
        <v>36</v>
      </c>
      <c r="AX228" s="13" t="s">
        <v>81</v>
      </c>
      <c r="AY228" s="260" t="s">
        <v>133</v>
      </c>
    </row>
    <row r="229" s="13" customFormat="1">
      <c r="A229" s="13"/>
      <c r="B229" s="251"/>
      <c r="C229" s="252"/>
      <c r="D229" s="240" t="s">
        <v>202</v>
      </c>
      <c r="E229" s="253" t="s">
        <v>1</v>
      </c>
      <c r="F229" s="254" t="s">
        <v>302</v>
      </c>
      <c r="G229" s="252"/>
      <c r="H229" s="253" t="s">
        <v>1</v>
      </c>
      <c r="I229" s="255"/>
      <c r="J229" s="252"/>
      <c r="K229" s="252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202</v>
      </c>
      <c r="AU229" s="260" t="s">
        <v>94</v>
      </c>
      <c r="AV229" s="13" t="s">
        <v>88</v>
      </c>
      <c r="AW229" s="13" t="s">
        <v>36</v>
      </c>
      <c r="AX229" s="13" t="s">
        <v>81</v>
      </c>
      <c r="AY229" s="260" t="s">
        <v>133</v>
      </c>
    </row>
    <row r="230" s="13" customFormat="1">
      <c r="A230" s="13"/>
      <c r="B230" s="251"/>
      <c r="C230" s="252"/>
      <c r="D230" s="240" t="s">
        <v>202</v>
      </c>
      <c r="E230" s="253" t="s">
        <v>1</v>
      </c>
      <c r="F230" s="254" t="s">
        <v>303</v>
      </c>
      <c r="G230" s="252"/>
      <c r="H230" s="253" t="s">
        <v>1</v>
      </c>
      <c r="I230" s="255"/>
      <c r="J230" s="252"/>
      <c r="K230" s="252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202</v>
      </c>
      <c r="AU230" s="260" t="s">
        <v>94</v>
      </c>
      <c r="AV230" s="13" t="s">
        <v>88</v>
      </c>
      <c r="AW230" s="13" t="s">
        <v>36</v>
      </c>
      <c r="AX230" s="13" t="s">
        <v>81</v>
      </c>
      <c r="AY230" s="260" t="s">
        <v>133</v>
      </c>
    </row>
    <row r="231" s="14" customFormat="1">
      <c r="A231" s="14"/>
      <c r="B231" s="261"/>
      <c r="C231" s="262"/>
      <c r="D231" s="240" t="s">
        <v>202</v>
      </c>
      <c r="E231" s="263" t="s">
        <v>1</v>
      </c>
      <c r="F231" s="264" t="s">
        <v>304</v>
      </c>
      <c r="G231" s="262"/>
      <c r="H231" s="265">
        <v>535.995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1" t="s">
        <v>202</v>
      </c>
      <c r="AU231" s="271" t="s">
        <v>94</v>
      </c>
      <c r="AV231" s="14" t="s">
        <v>94</v>
      </c>
      <c r="AW231" s="14" t="s">
        <v>36</v>
      </c>
      <c r="AX231" s="14" t="s">
        <v>81</v>
      </c>
      <c r="AY231" s="271" t="s">
        <v>133</v>
      </c>
    </row>
    <row r="232" s="14" customFormat="1">
      <c r="A232" s="14"/>
      <c r="B232" s="261"/>
      <c r="C232" s="262"/>
      <c r="D232" s="240" t="s">
        <v>202</v>
      </c>
      <c r="E232" s="263" t="s">
        <v>1</v>
      </c>
      <c r="F232" s="264" t="s">
        <v>305</v>
      </c>
      <c r="G232" s="262"/>
      <c r="H232" s="265">
        <v>184.37799999999999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1" t="s">
        <v>202</v>
      </c>
      <c r="AU232" s="271" t="s">
        <v>94</v>
      </c>
      <c r="AV232" s="14" t="s">
        <v>94</v>
      </c>
      <c r="AW232" s="14" t="s">
        <v>36</v>
      </c>
      <c r="AX232" s="14" t="s">
        <v>81</v>
      </c>
      <c r="AY232" s="271" t="s">
        <v>133</v>
      </c>
    </row>
    <row r="233" s="14" customFormat="1">
      <c r="A233" s="14"/>
      <c r="B233" s="261"/>
      <c r="C233" s="262"/>
      <c r="D233" s="240" t="s">
        <v>202</v>
      </c>
      <c r="E233" s="263" t="s">
        <v>1</v>
      </c>
      <c r="F233" s="264" t="s">
        <v>306</v>
      </c>
      <c r="G233" s="262"/>
      <c r="H233" s="265">
        <v>20.256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1" t="s">
        <v>202</v>
      </c>
      <c r="AU233" s="271" t="s">
        <v>94</v>
      </c>
      <c r="AV233" s="14" t="s">
        <v>94</v>
      </c>
      <c r="AW233" s="14" t="s">
        <v>36</v>
      </c>
      <c r="AX233" s="14" t="s">
        <v>81</v>
      </c>
      <c r="AY233" s="271" t="s">
        <v>133</v>
      </c>
    </row>
    <row r="234" s="14" customFormat="1">
      <c r="A234" s="14"/>
      <c r="B234" s="261"/>
      <c r="C234" s="262"/>
      <c r="D234" s="240" t="s">
        <v>202</v>
      </c>
      <c r="E234" s="263" t="s">
        <v>1</v>
      </c>
      <c r="F234" s="264" t="s">
        <v>307</v>
      </c>
      <c r="G234" s="262"/>
      <c r="H234" s="265">
        <v>19.032</v>
      </c>
      <c r="I234" s="266"/>
      <c r="J234" s="262"/>
      <c r="K234" s="262"/>
      <c r="L234" s="267"/>
      <c r="M234" s="268"/>
      <c r="N234" s="269"/>
      <c r="O234" s="269"/>
      <c r="P234" s="269"/>
      <c r="Q234" s="269"/>
      <c r="R234" s="269"/>
      <c r="S234" s="269"/>
      <c r="T234" s="27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1" t="s">
        <v>202</v>
      </c>
      <c r="AU234" s="271" t="s">
        <v>94</v>
      </c>
      <c r="AV234" s="14" t="s">
        <v>94</v>
      </c>
      <c r="AW234" s="14" t="s">
        <v>36</v>
      </c>
      <c r="AX234" s="14" t="s">
        <v>81</v>
      </c>
      <c r="AY234" s="271" t="s">
        <v>133</v>
      </c>
    </row>
    <row r="235" s="14" customFormat="1">
      <c r="A235" s="14"/>
      <c r="B235" s="261"/>
      <c r="C235" s="262"/>
      <c r="D235" s="240" t="s">
        <v>202</v>
      </c>
      <c r="E235" s="263" t="s">
        <v>1</v>
      </c>
      <c r="F235" s="264" t="s">
        <v>308</v>
      </c>
      <c r="G235" s="262"/>
      <c r="H235" s="265">
        <v>322.92000000000002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1" t="s">
        <v>202</v>
      </c>
      <c r="AU235" s="271" t="s">
        <v>94</v>
      </c>
      <c r="AV235" s="14" t="s">
        <v>94</v>
      </c>
      <c r="AW235" s="14" t="s">
        <v>36</v>
      </c>
      <c r="AX235" s="14" t="s">
        <v>81</v>
      </c>
      <c r="AY235" s="271" t="s">
        <v>133</v>
      </c>
    </row>
    <row r="236" s="14" customFormat="1">
      <c r="A236" s="14"/>
      <c r="B236" s="261"/>
      <c r="C236" s="262"/>
      <c r="D236" s="240" t="s">
        <v>202</v>
      </c>
      <c r="E236" s="263" t="s">
        <v>1</v>
      </c>
      <c r="F236" s="264" t="s">
        <v>309</v>
      </c>
      <c r="G236" s="262"/>
      <c r="H236" s="265">
        <v>126.477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202</v>
      </c>
      <c r="AU236" s="271" t="s">
        <v>94</v>
      </c>
      <c r="AV236" s="14" t="s">
        <v>94</v>
      </c>
      <c r="AW236" s="14" t="s">
        <v>36</v>
      </c>
      <c r="AX236" s="14" t="s">
        <v>81</v>
      </c>
      <c r="AY236" s="271" t="s">
        <v>133</v>
      </c>
    </row>
    <row r="237" s="14" customFormat="1">
      <c r="A237" s="14"/>
      <c r="B237" s="261"/>
      <c r="C237" s="262"/>
      <c r="D237" s="240" t="s">
        <v>202</v>
      </c>
      <c r="E237" s="263" t="s">
        <v>1</v>
      </c>
      <c r="F237" s="264" t="s">
        <v>310</v>
      </c>
      <c r="G237" s="262"/>
      <c r="H237" s="265">
        <v>54.636000000000003</v>
      </c>
      <c r="I237" s="266"/>
      <c r="J237" s="262"/>
      <c r="K237" s="262"/>
      <c r="L237" s="267"/>
      <c r="M237" s="268"/>
      <c r="N237" s="269"/>
      <c r="O237" s="269"/>
      <c r="P237" s="269"/>
      <c r="Q237" s="269"/>
      <c r="R237" s="269"/>
      <c r="S237" s="269"/>
      <c r="T237" s="27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1" t="s">
        <v>202</v>
      </c>
      <c r="AU237" s="271" t="s">
        <v>94</v>
      </c>
      <c r="AV237" s="14" t="s">
        <v>94</v>
      </c>
      <c r="AW237" s="14" t="s">
        <v>36</v>
      </c>
      <c r="AX237" s="14" t="s">
        <v>81</v>
      </c>
      <c r="AY237" s="271" t="s">
        <v>133</v>
      </c>
    </row>
    <row r="238" s="13" customFormat="1">
      <c r="A238" s="13"/>
      <c r="B238" s="251"/>
      <c r="C238" s="252"/>
      <c r="D238" s="240" t="s">
        <v>202</v>
      </c>
      <c r="E238" s="253" t="s">
        <v>1</v>
      </c>
      <c r="F238" s="254" t="s">
        <v>311</v>
      </c>
      <c r="G238" s="252"/>
      <c r="H238" s="253" t="s">
        <v>1</v>
      </c>
      <c r="I238" s="255"/>
      <c r="J238" s="252"/>
      <c r="K238" s="252"/>
      <c r="L238" s="256"/>
      <c r="M238" s="257"/>
      <c r="N238" s="258"/>
      <c r="O238" s="258"/>
      <c r="P238" s="258"/>
      <c r="Q238" s="258"/>
      <c r="R238" s="258"/>
      <c r="S238" s="258"/>
      <c r="T238" s="25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0" t="s">
        <v>202</v>
      </c>
      <c r="AU238" s="260" t="s">
        <v>94</v>
      </c>
      <c r="AV238" s="13" t="s">
        <v>88</v>
      </c>
      <c r="AW238" s="13" t="s">
        <v>36</v>
      </c>
      <c r="AX238" s="13" t="s">
        <v>81</v>
      </c>
      <c r="AY238" s="260" t="s">
        <v>133</v>
      </c>
    </row>
    <row r="239" s="14" customFormat="1">
      <c r="A239" s="14"/>
      <c r="B239" s="261"/>
      <c r="C239" s="262"/>
      <c r="D239" s="240" t="s">
        <v>202</v>
      </c>
      <c r="E239" s="263" t="s">
        <v>1</v>
      </c>
      <c r="F239" s="264" t="s">
        <v>312</v>
      </c>
      <c r="G239" s="262"/>
      <c r="H239" s="265">
        <v>42.899999999999999</v>
      </c>
      <c r="I239" s="266"/>
      <c r="J239" s="262"/>
      <c r="K239" s="262"/>
      <c r="L239" s="267"/>
      <c r="M239" s="268"/>
      <c r="N239" s="269"/>
      <c r="O239" s="269"/>
      <c r="P239" s="269"/>
      <c r="Q239" s="269"/>
      <c r="R239" s="269"/>
      <c r="S239" s="269"/>
      <c r="T239" s="27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1" t="s">
        <v>202</v>
      </c>
      <c r="AU239" s="271" t="s">
        <v>94</v>
      </c>
      <c r="AV239" s="14" t="s">
        <v>94</v>
      </c>
      <c r="AW239" s="14" t="s">
        <v>36</v>
      </c>
      <c r="AX239" s="14" t="s">
        <v>81</v>
      </c>
      <c r="AY239" s="271" t="s">
        <v>133</v>
      </c>
    </row>
    <row r="240" s="15" customFormat="1">
      <c r="A240" s="15"/>
      <c r="B240" s="272"/>
      <c r="C240" s="273"/>
      <c r="D240" s="240" t="s">
        <v>202</v>
      </c>
      <c r="E240" s="274" t="s">
        <v>1</v>
      </c>
      <c r="F240" s="275" t="s">
        <v>313</v>
      </c>
      <c r="G240" s="273"/>
      <c r="H240" s="276">
        <v>1306.5940000000003</v>
      </c>
      <c r="I240" s="277"/>
      <c r="J240" s="273"/>
      <c r="K240" s="273"/>
      <c r="L240" s="278"/>
      <c r="M240" s="279"/>
      <c r="N240" s="280"/>
      <c r="O240" s="280"/>
      <c r="P240" s="280"/>
      <c r="Q240" s="280"/>
      <c r="R240" s="280"/>
      <c r="S240" s="280"/>
      <c r="T240" s="28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2" t="s">
        <v>202</v>
      </c>
      <c r="AU240" s="282" t="s">
        <v>94</v>
      </c>
      <c r="AV240" s="15" t="s">
        <v>147</v>
      </c>
      <c r="AW240" s="15" t="s">
        <v>36</v>
      </c>
      <c r="AX240" s="15" t="s">
        <v>81</v>
      </c>
      <c r="AY240" s="282" t="s">
        <v>133</v>
      </c>
    </row>
    <row r="241" s="13" customFormat="1">
      <c r="A241" s="13"/>
      <c r="B241" s="251"/>
      <c r="C241" s="252"/>
      <c r="D241" s="240" t="s">
        <v>202</v>
      </c>
      <c r="E241" s="253" t="s">
        <v>1</v>
      </c>
      <c r="F241" s="254" t="s">
        <v>314</v>
      </c>
      <c r="G241" s="252"/>
      <c r="H241" s="253" t="s">
        <v>1</v>
      </c>
      <c r="I241" s="255"/>
      <c r="J241" s="252"/>
      <c r="K241" s="252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202</v>
      </c>
      <c r="AU241" s="260" t="s">
        <v>94</v>
      </c>
      <c r="AV241" s="13" t="s">
        <v>88</v>
      </c>
      <c r="AW241" s="13" t="s">
        <v>36</v>
      </c>
      <c r="AX241" s="13" t="s">
        <v>81</v>
      </c>
      <c r="AY241" s="260" t="s">
        <v>133</v>
      </c>
    </row>
    <row r="242" s="13" customFormat="1">
      <c r="A242" s="13"/>
      <c r="B242" s="251"/>
      <c r="C242" s="252"/>
      <c r="D242" s="240" t="s">
        <v>202</v>
      </c>
      <c r="E242" s="253" t="s">
        <v>1</v>
      </c>
      <c r="F242" s="254" t="s">
        <v>315</v>
      </c>
      <c r="G242" s="252"/>
      <c r="H242" s="253" t="s">
        <v>1</v>
      </c>
      <c r="I242" s="255"/>
      <c r="J242" s="252"/>
      <c r="K242" s="252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202</v>
      </c>
      <c r="AU242" s="260" t="s">
        <v>94</v>
      </c>
      <c r="AV242" s="13" t="s">
        <v>88</v>
      </c>
      <c r="AW242" s="13" t="s">
        <v>36</v>
      </c>
      <c r="AX242" s="13" t="s">
        <v>81</v>
      </c>
      <c r="AY242" s="260" t="s">
        <v>133</v>
      </c>
    </row>
    <row r="243" s="16" customFormat="1">
      <c r="A243" s="16"/>
      <c r="B243" s="283"/>
      <c r="C243" s="284"/>
      <c r="D243" s="240" t="s">
        <v>202</v>
      </c>
      <c r="E243" s="285" t="s">
        <v>1</v>
      </c>
      <c r="F243" s="286" t="s">
        <v>316</v>
      </c>
      <c r="G243" s="284"/>
      <c r="H243" s="287">
        <v>1306.5940000000003</v>
      </c>
      <c r="I243" s="288"/>
      <c r="J243" s="284"/>
      <c r="K243" s="284"/>
      <c r="L243" s="289"/>
      <c r="M243" s="290"/>
      <c r="N243" s="291"/>
      <c r="O243" s="291"/>
      <c r="P243" s="291"/>
      <c r="Q243" s="291"/>
      <c r="R243" s="291"/>
      <c r="S243" s="291"/>
      <c r="T243" s="292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93" t="s">
        <v>202</v>
      </c>
      <c r="AU243" s="293" t="s">
        <v>94</v>
      </c>
      <c r="AV243" s="16" t="s">
        <v>132</v>
      </c>
      <c r="AW243" s="16" t="s">
        <v>36</v>
      </c>
      <c r="AX243" s="16" t="s">
        <v>88</v>
      </c>
      <c r="AY243" s="293" t="s">
        <v>133</v>
      </c>
    </row>
    <row r="244" s="2" customFormat="1" ht="24.15" customHeight="1">
      <c r="A244" s="39"/>
      <c r="B244" s="40"/>
      <c r="C244" s="227" t="s">
        <v>94</v>
      </c>
      <c r="D244" s="227" t="s">
        <v>136</v>
      </c>
      <c r="E244" s="228" t="s">
        <v>317</v>
      </c>
      <c r="F244" s="229" t="s">
        <v>318</v>
      </c>
      <c r="G244" s="230" t="s">
        <v>196</v>
      </c>
      <c r="H244" s="231">
        <v>106.872</v>
      </c>
      <c r="I244" s="232"/>
      <c r="J244" s="233">
        <f>ROUND(I244*H244,2)</f>
        <v>0</v>
      </c>
      <c r="K244" s="229" t="s">
        <v>197</v>
      </c>
      <c r="L244" s="45"/>
      <c r="M244" s="234" t="s">
        <v>1</v>
      </c>
      <c r="N244" s="235" t="s">
        <v>47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2.2000000000000002</v>
      </c>
      <c r="T244" s="237">
        <f>S244*H244</f>
        <v>235.11840000000001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132</v>
      </c>
      <c r="AT244" s="238" t="s">
        <v>136</v>
      </c>
      <c r="AU244" s="238" t="s">
        <v>94</v>
      </c>
      <c r="AY244" s="18" t="s">
        <v>133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94</v>
      </c>
      <c r="BK244" s="239">
        <f>ROUND(I244*H244,2)</f>
        <v>0</v>
      </c>
      <c r="BL244" s="18" t="s">
        <v>132</v>
      </c>
      <c r="BM244" s="238" t="s">
        <v>319</v>
      </c>
    </row>
    <row r="245" s="2" customFormat="1">
      <c r="A245" s="39"/>
      <c r="B245" s="40"/>
      <c r="C245" s="41"/>
      <c r="D245" s="240" t="s">
        <v>141</v>
      </c>
      <c r="E245" s="41"/>
      <c r="F245" s="241" t="s">
        <v>320</v>
      </c>
      <c r="G245" s="41"/>
      <c r="H245" s="41"/>
      <c r="I245" s="242"/>
      <c r="J245" s="41"/>
      <c r="K245" s="41"/>
      <c r="L245" s="45"/>
      <c r="M245" s="243"/>
      <c r="N245" s="24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141</v>
      </c>
      <c r="AU245" s="18" t="s">
        <v>94</v>
      </c>
    </row>
    <row r="246" s="2" customFormat="1">
      <c r="A246" s="39"/>
      <c r="B246" s="40"/>
      <c r="C246" s="41"/>
      <c r="D246" s="249" t="s">
        <v>200</v>
      </c>
      <c r="E246" s="41"/>
      <c r="F246" s="250" t="s">
        <v>321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200</v>
      </c>
      <c r="AU246" s="18" t="s">
        <v>94</v>
      </c>
    </row>
    <row r="247" s="13" customFormat="1">
      <c r="A247" s="13"/>
      <c r="B247" s="251"/>
      <c r="C247" s="252"/>
      <c r="D247" s="240" t="s">
        <v>202</v>
      </c>
      <c r="E247" s="253" t="s">
        <v>1</v>
      </c>
      <c r="F247" s="254" t="s">
        <v>322</v>
      </c>
      <c r="G247" s="252"/>
      <c r="H247" s="253" t="s">
        <v>1</v>
      </c>
      <c r="I247" s="255"/>
      <c r="J247" s="252"/>
      <c r="K247" s="252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202</v>
      </c>
      <c r="AU247" s="260" t="s">
        <v>94</v>
      </c>
      <c r="AV247" s="13" t="s">
        <v>88</v>
      </c>
      <c r="AW247" s="13" t="s">
        <v>36</v>
      </c>
      <c r="AX247" s="13" t="s">
        <v>81</v>
      </c>
      <c r="AY247" s="260" t="s">
        <v>133</v>
      </c>
    </row>
    <row r="248" s="13" customFormat="1">
      <c r="A248" s="13"/>
      <c r="B248" s="251"/>
      <c r="C248" s="252"/>
      <c r="D248" s="240" t="s">
        <v>202</v>
      </c>
      <c r="E248" s="253" t="s">
        <v>1</v>
      </c>
      <c r="F248" s="254" t="s">
        <v>323</v>
      </c>
      <c r="G248" s="252"/>
      <c r="H248" s="253" t="s">
        <v>1</v>
      </c>
      <c r="I248" s="255"/>
      <c r="J248" s="252"/>
      <c r="K248" s="252"/>
      <c r="L248" s="256"/>
      <c r="M248" s="257"/>
      <c r="N248" s="258"/>
      <c r="O248" s="258"/>
      <c r="P248" s="258"/>
      <c r="Q248" s="258"/>
      <c r="R248" s="258"/>
      <c r="S248" s="258"/>
      <c r="T248" s="25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0" t="s">
        <v>202</v>
      </c>
      <c r="AU248" s="260" t="s">
        <v>94</v>
      </c>
      <c r="AV248" s="13" t="s">
        <v>88</v>
      </c>
      <c r="AW248" s="13" t="s">
        <v>36</v>
      </c>
      <c r="AX248" s="13" t="s">
        <v>81</v>
      </c>
      <c r="AY248" s="260" t="s">
        <v>133</v>
      </c>
    </row>
    <row r="249" s="14" customFormat="1">
      <c r="A249" s="14"/>
      <c r="B249" s="261"/>
      <c r="C249" s="262"/>
      <c r="D249" s="240" t="s">
        <v>202</v>
      </c>
      <c r="E249" s="263" t="s">
        <v>1</v>
      </c>
      <c r="F249" s="264" t="s">
        <v>324</v>
      </c>
      <c r="G249" s="262"/>
      <c r="H249" s="265">
        <v>39.359999999999999</v>
      </c>
      <c r="I249" s="266"/>
      <c r="J249" s="262"/>
      <c r="K249" s="262"/>
      <c r="L249" s="267"/>
      <c r="M249" s="268"/>
      <c r="N249" s="269"/>
      <c r="O249" s="269"/>
      <c r="P249" s="269"/>
      <c r="Q249" s="269"/>
      <c r="R249" s="269"/>
      <c r="S249" s="269"/>
      <c r="T249" s="27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1" t="s">
        <v>202</v>
      </c>
      <c r="AU249" s="271" t="s">
        <v>94</v>
      </c>
      <c r="AV249" s="14" t="s">
        <v>94</v>
      </c>
      <c r="AW249" s="14" t="s">
        <v>36</v>
      </c>
      <c r="AX249" s="14" t="s">
        <v>81</v>
      </c>
      <c r="AY249" s="271" t="s">
        <v>133</v>
      </c>
    </row>
    <row r="250" s="14" customFormat="1">
      <c r="A250" s="14"/>
      <c r="B250" s="261"/>
      <c r="C250" s="262"/>
      <c r="D250" s="240" t="s">
        <v>202</v>
      </c>
      <c r="E250" s="263" t="s">
        <v>1</v>
      </c>
      <c r="F250" s="264" t="s">
        <v>325</v>
      </c>
      <c r="G250" s="262"/>
      <c r="H250" s="265">
        <v>6.2400000000000002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202</v>
      </c>
      <c r="AU250" s="271" t="s">
        <v>94</v>
      </c>
      <c r="AV250" s="14" t="s">
        <v>94</v>
      </c>
      <c r="AW250" s="14" t="s">
        <v>36</v>
      </c>
      <c r="AX250" s="14" t="s">
        <v>81</v>
      </c>
      <c r="AY250" s="271" t="s">
        <v>133</v>
      </c>
    </row>
    <row r="251" s="14" customFormat="1">
      <c r="A251" s="14"/>
      <c r="B251" s="261"/>
      <c r="C251" s="262"/>
      <c r="D251" s="240" t="s">
        <v>202</v>
      </c>
      <c r="E251" s="263" t="s">
        <v>1</v>
      </c>
      <c r="F251" s="264" t="s">
        <v>326</v>
      </c>
      <c r="G251" s="262"/>
      <c r="H251" s="265">
        <v>8.6799999999999997</v>
      </c>
      <c r="I251" s="266"/>
      <c r="J251" s="262"/>
      <c r="K251" s="262"/>
      <c r="L251" s="267"/>
      <c r="M251" s="268"/>
      <c r="N251" s="269"/>
      <c r="O251" s="269"/>
      <c r="P251" s="269"/>
      <c r="Q251" s="269"/>
      <c r="R251" s="269"/>
      <c r="S251" s="269"/>
      <c r="T251" s="27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1" t="s">
        <v>202</v>
      </c>
      <c r="AU251" s="271" t="s">
        <v>94</v>
      </c>
      <c r="AV251" s="14" t="s">
        <v>94</v>
      </c>
      <c r="AW251" s="14" t="s">
        <v>36</v>
      </c>
      <c r="AX251" s="14" t="s">
        <v>81</v>
      </c>
      <c r="AY251" s="271" t="s">
        <v>133</v>
      </c>
    </row>
    <row r="252" s="14" customFormat="1">
      <c r="A252" s="14"/>
      <c r="B252" s="261"/>
      <c r="C252" s="262"/>
      <c r="D252" s="240" t="s">
        <v>202</v>
      </c>
      <c r="E252" s="263" t="s">
        <v>1</v>
      </c>
      <c r="F252" s="264" t="s">
        <v>327</v>
      </c>
      <c r="G252" s="262"/>
      <c r="H252" s="265">
        <v>11.279999999999999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1" t="s">
        <v>202</v>
      </c>
      <c r="AU252" s="271" t="s">
        <v>94</v>
      </c>
      <c r="AV252" s="14" t="s">
        <v>94</v>
      </c>
      <c r="AW252" s="14" t="s">
        <v>36</v>
      </c>
      <c r="AX252" s="14" t="s">
        <v>81</v>
      </c>
      <c r="AY252" s="271" t="s">
        <v>133</v>
      </c>
    </row>
    <row r="253" s="14" customFormat="1">
      <c r="A253" s="14"/>
      <c r="B253" s="261"/>
      <c r="C253" s="262"/>
      <c r="D253" s="240" t="s">
        <v>202</v>
      </c>
      <c r="E253" s="263" t="s">
        <v>1</v>
      </c>
      <c r="F253" s="264" t="s">
        <v>328</v>
      </c>
      <c r="G253" s="262"/>
      <c r="H253" s="265">
        <v>0.95999999999999996</v>
      </c>
      <c r="I253" s="266"/>
      <c r="J253" s="262"/>
      <c r="K253" s="262"/>
      <c r="L253" s="267"/>
      <c r="M253" s="268"/>
      <c r="N253" s="269"/>
      <c r="O253" s="269"/>
      <c r="P253" s="269"/>
      <c r="Q253" s="269"/>
      <c r="R253" s="269"/>
      <c r="S253" s="269"/>
      <c r="T253" s="27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1" t="s">
        <v>202</v>
      </c>
      <c r="AU253" s="271" t="s">
        <v>94</v>
      </c>
      <c r="AV253" s="14" t="s">
        <v>94</v>
      </c>
      <c r="AW253" s="14" t="s">
        <v>36</v>
      </c>
      <c r="AX253" s="14" t="s">
        <v>81</v>
      </c>
      <c r="AY253" s="271" t="s">
        <v>133</v>
      </c>
    </row>
    <row r="254" s="14" customFormat="1">
      <c r="A254" s="14"/>
      <c r="B254" s="261"/>
      <c r="C254" s="262"/>
      <c r="D254" s="240" t="s">
        <v>202</v>
      </c>
      <c r="E254" s="263" t="s">
        <v>1</v>
      </c>
      <c r="F254" s="264" t="s">
        <v>329</v>
      </c>
      <c r="G254" s="262"/>
      <c r="H254" s="265">
        <v>21.440000000000001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1" t="s">
        <v>202</v>
      </c>
      <c r="AU254" s="271" t="s">
        <v>94</v>
      </c>
      <c r="AV254" s="14" t="s">
        <v>94</v>
      </c>
      <c r="AW254" s="14" t="s">
        <v>36</v>
      </c>
      <c r="AX254" s="14" t="s">
        <v>81</v>
      </c>
      <c r="AY254" s="271" t="s">
        <v>133</v>
      </c>
    </row>
    <row r="255" s="14" customFormat="1">
      <c r="A255" s="14"/>
      <c r="B255" s="261"/>
      <c r="C255" s="262"/>
      <c r="D255" s="240" t="s">
        <v>202</v>
      </c>
      <c r="E255" s="263" t="s">
        <v>1</v>
      </c>
      <c r="F255" s="264" t="s">
        <v>330</v>
      </c>
      <c r="G255" s="262"/>
      <c r="H255" s="265">
        <v>7.3680000000000003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1" t="s">
        <v>202</v>
      </c>
      <c r="AU255" s="271" t="s">
        <v>94</v>
      </c>
      <c r="AV255" s="14" t="s">
        <v>94</v>
      </c>
      <c r="AW255" s="14" t="s">
        <v>36</v>
      </c>
      <c r="AX255" s="14" t="s">
        <v>81</v>
      </c>
      <c r="AY255" s="271" t="s">
        <v>133</v>
      </c>
    </row>
    <row r="256" s="13" customFormat="1">
      <c r="A256" s="13"/>
      <c r="B256" s="251"/>
      <c r="C256" s="252"/>
      <c r="D256" s="240" t="s">
        <v>202</v>
      </c>
      <c r="E256" s="253" t="s">
        <v>1</v>
      </c>
      <c r="F256" s="254" t="s">
        <v>311</v>
      </c>
      <c r="G256" s="252"/>
      <c r="H256" s="253" t="s">
        <v>1</v>
      </c>
      <c r="I256" s="255"/>
      <c r="J256" s="252"/>
      <c r="K256" s="252"/>
      <c r="L256" s="256"/>
      <c r="M256" s="257"/>
      <c r="N256" s="258"/>
      <c r="O256" s="258"/>
      <c r="P256" s="258"/>
      <c r="Q256" s="258"/>
      <c r="R256" s="258"/>
      <c r="S256" s="258"/>
      <c r="T256" s="25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0" t="s">
        <v>202</v>
      </c>
      <c r="AU256" s="260" t="s">
        <v>94</v>
      </c>
      <c r="AV256" s="13" t="s">
        <v>88</v>
      </c>
      <c r="AW256" s="13" t="s">
        <v>36</v>
      </c>
      <c r="AX256" s="13" t="s">
        <v>81</v>
      </c>
      <c r="AY256" s="260" t="s">
        <v>133</v>
      </c>
    </row>
    <row r="257" s="14" customFormat="1">
      <c r="A257" s="14"/>
      <c r="B257" s="261"/>
      <c r="C257" s="262"/>
      <c r="D257" s="240" t="s">
        <v>202</v>
      </c>
      <c r="E257" s="263" t="s">
        <v>1</v>
      </c>
      <c r="F257" s="264" t="s">
        <v>331</v>
      </c>
      <c r="G257" s="262"/>
      <c r="H257" s="265">
        <v>6.4640000000000004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1" t="s">
        <v>202</v>
      </c>
      <c r="AU257" s="271" t="s">
        <v>94</v>
      </c>
      <c r="AV257" s="14" t="s">
        <v>94</v>
      </c>
      <c r="AW257" s="14" t="s">
        <v>36</v>
      </c>
      <c r="AX257" s="14" t="s">
        <v>81</v>
      </c>
      <c r="AY257" s="271" t="s">
        <v>133</v>
      </c>
    </row>
    <row r="258" s="14" customFormat="1">
      <c r="A258" s="14"/>
      <c r="B258" s="261"/>
      <c r="C258" s="262"/>
      <c r="D258" s="240" t="s">
        <v>202</v>
      </c>
      <c r="E258" s="263" t="s">
        <v>1</v>
      </c>
      <c r="F258" s="264" t="s">
        <v>332</v>
      </c>
      <c r="G258" s="262"/>
      <c r="H258" s="265">
        <v>3.7120000000000002</v>
      </c>
      <c r="I258" s="266"/>
      <c r="J258" s="262"/>
      <c r="K258" s="262"/>
      <c r="L258" s="267"/>
      <c r="M258" s="268"/>
      <c r="N258" s="269"/>
      <c r="O258" s="269"/>
      <c r="P258" s="269"/>
      <c r="Q258" s="269"/>
      <c r="R258" s="269"/>
      <c r="S258" s="269"/>
      <c r="T258" s="27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1" t="s">
        <v>202</v>
      </c>
      <c r="AU258" s="271" t="s">
        <v>94</v>
      </c>
      <c r="AV258" s="14" t="s">
        <v>94</v>
      </c>
      <c r="AW258" s="14" t="s">
        <v>36</v>
      </c>
      <c r="AX258" s="14" t="s">
        <v>81</v>
      </c>
      <c r="AY258" s="271" t="s">
        <v>133</v>
      </c>
    </row>
    <row r="259" s="14" customFormat="1">
      <c r="A259" s="14"/>
      <c r="B259" s="261"/>
      <c r="C259" s="262"/>
      <c r="D259" s="240" t="s">
        <v>202</v>
      </c>
      <c r="E259" s="263" t="s">
        <v>1</v>
      </c>
      <c r="F259" s="264" t="s">
        <v>333</v>
      </c>
      <c r="G259" s="262"/>
      <c r="H259" s="265">
        <v>1.3680000000000001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1" t="s">
        <v>202</v>
      </c>
      <c r="AU259" s="271" t="s">
        <v>94</v>
      </c>
      <c r="AV259" s="14" t="s">
        <v>94</v>
      </c>
      <c r="AW259" s="14" t="s">
        <v>36</v>
      </c>
      <c r="AX259" s="14" t="s">
        <v>81</v>
      </c>
      <c r="AY259" s="271" t="s">
        <v>133</v>
      </c>
    </row>
    <row r="260" s="16" customFormat="1">
      <c r="A260" s="16"/>
      <c r="B260" s="283"/>
      <c r="C260" s="284"/>
      <c r="D260" s="240" t="s">
        <v>202</v>
      </c>
      <c r="E260" s="285" t="s">
        <v>1</v>
      </c>
      <c r="F260" s="286" t="s">
        <v>316</v>
      </c>
      <c r="G260" s="284"/>
      <c r="H260" s="287">
        <v>106.87199999999999</v>
      </c>
      <c r="I260" s="288"/>
      <c r="J260" s="284"/>
      <c r="K260" s="284"/>
      <c r="L260" s="289"/>
      <c r="M260" s="290"/>
      <c r="N260" s="291"/>
      <c r="O260" s="291"/>
      <c r="P260" s="291"/>
      <c r="Q260" s="291"/>
      <c r="R260" s="291"/>
      <c r="S260" s="291"/>
      <c r="T260" s="292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93" t="s">
        <v>202</v>
      </c>
      <c r="AU260" s="293" t="s">
        <v>94</v>
      </c>
      <c r="AV260" s="16" t="s">
        <v>132</v>
      </c>
      <c r="AW260" s="16" t="s">
        <v>36</v>
      </c>
      <c r="AX260" s="16" t="s">
        <v>88</v>
      </c>
      <c r="AY260" s="293" t="s">
        <v>133</v>
      </c>
    </row>
    <row r="261" s="12" customFormat="1" ht="22.8" customHeight="1">
      <c r="A261" s="12"/>
      <c r="B261" s="211"/>
      <c r="C261" s="212"/>
      <c r="D261" s="213" t="s">
        <v>80</v>
      </c>
      <c r="E261" s="225" t="s">
        <v>334</v>
      </c>
      <c r="F261" s="225" t="s">
        <v>335</v>
      </c>
      <c r="G261" s="212"/>
      <c r="H261" s="212"/>
      <c r="I261" s="215"/>
      <c r="J261" s="226">
        <f>BK261</f>
        <v>0</v>
      </c>
      <c r="K261" s="212"/>
      <c r="L261" s="217"/>
      <c r="M261" s="218"/>
      <c r="N261" s="219"/>
      <c r="O261" s="219"/>
      <c r="P261" s="220">
        <f>SUM(P262:P346)</f>
        <v>0</v>
      </c>
      <c r="Q261" s="219"/>
      <c r="R261" s="220">
        <f>SUM(R262:R346)</f>
        <v>0</v>
      </c>
      <c r="S261" s="219"/>
      <c r="T261" s="221">
        <f>SUM(T262:T346)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2" t="s">
        <v>88</v>
      </c>
      <c r="AT261" s="223" t="s">
        <v>80</v>
      </c>
      <c r="AU261" s="223" t="s">
        <v>88</v>
      </c>
      <c r="AY261" s="222" t="s">
        <v>133</v>
      </c>
      <c r="BK261" s="224">
        <f>SUM(BK262:BK346)</f>
        <v>0</v>
      </c>
    </row>
    <row r="262" s="2" customFormat="1" ht="24.15" customHeight="1">
      <c r="A262" s="39"/>
      <c r="B262" s="40"/>
      <c r="C262" s="227" t="s">
        <v>147</v>
      </c>
      <c r="D262" s="227" t="s">
        <v>136</v>
      </c>
      <c r="E262" s="228" t="s">
        <v>336</v>
      </c>
      <c r="F262" s="229" t="s">
        <v>337</v>
      </c>
      <c r="G262" s="230" t="s">
        <v>338</v>
      </c>
      <c r="H262" s="231">
        <v>692.42600000000004</v>
      </c>
      <c r="I262" s="232"/>
      <c r="J262" s="233">
        <f>ROUND(I262*H262,2)</f>
        <v>0</v>
      </c>
      <c r="K262" s="229" t="s">
        <v>197</v>
      </c>
      <c r="L262" s="45"/>
      <c r="M262" s="234" t="s">
        <v>1</v>
      </c>
      <c r="N262" s="235" t="s">
        <v>47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132</v>
      </c>
      <c r="AT262" s="238" t="s">
        <v>136</v>
      </c>
      <c r="AU262" s="238" t="s">
        <v>94</v>
      </c>
      <c r="AY262" s="18" t="s">
        <v>133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94</v>
      </c>
      <c r="BK262" s="239">
        <f>ROUND(I262*H262,2)</f>
        <v>0</v>
      </c>
      <c r="BL262" s="18" t="s">
        <v>132</v>
      </c>
      <c r="BM262" s="238" t="s">
        <v>339</v>
      </c>
    </row>
    <row r="263" s="2" customFormat="1">
      <c r="A263" s="39"/>
      <c r="B263" s="40"/>
      <c r="C263" s="41"/>
      <c r="D263" s="240" t="s">
        <v>141</v>
      </c>
      <c r="E263" s="41"/>
      <c r="F263" s="241" t="s">
        <v>340</v>
      </c>
      <c r="G263" s="41"/>
      <c r="H263" s="41"/>
      <c r="I263" s="242"/>
      <c r="J263" s="41"/>
      <c r="K263" s="41"/>
      <c r="L263" s="45"/>
      <c r="M263" s="243"/>
      <c r="N263" s="244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141</v>
      </c>
      <c r="AU263" s="18" t="s">
        <v>94</v>
      </c>
    </row>
    <row r="264" s="2" customFormat="1">
      <c r="A264" s="39"/>
      <c r="B264" s="40"/>
      <c r="C264" s="41"/>
      <c r="D264" s="249" t="s">
        <v>200</v>
      </c>
      <c r="E264" s="41"/>
      <c r="F264" s="250" t="s">
        <v>341</v>
      </c>
      <c r="G264" s="41"/>
      <c r="H264" s="41"/>
      <c r="I264" s="242"/>
      <c r="J264" s="41"/>
      <c r="K264" s="41"/>
      <c r="L264" s="45"/>
      <c r="M264" s="243"/>
      <c r="N264" s="244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200</v>
      </c>
      <c r="AU264" s="18" t="s">
        <v>94</v>
      </c>
    </row>
    <row r="265" s="2" customFormat="1" ht="24.15" customHeight="1">
      <c r="A265" s="39"/>
      <c r="B265" s="40"/>
      <c r="C265" s="227" t="s">
        <v>132</v>
      </c>
      <c r="D265" s="227" t="s">
        <v>136</v>
      </c>
      <c r="E265" s="228" t="s">
        <v>342</v>
      </c>
      <c r="F265" s="229" t="s">
        <v>343</v>
      </c>
      <c r="G265" s="230" t="s">
        <v>338</v>
      </c>
      <c r="H265" s="231">
        <v>16618.223999999998</v>
      </c>
      <c r="I265" s="232"/>
      <c r="J265" s="233">
        <f>ROUND(I265*H265,2)</f>
        <v>0</v>
      </c>
      <c r="K265" s="229" t="s">
        <v>197</v>
      </c>
      <c r="L265" s="45"/>
      <c r="M265" s="234" t="s">
        <v>1</v>
      </c>
      <c r="N265" s="235" t="s">
        <v>47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132</v>
      </c>
      <c r="AT265" s="238" t="s">
        <v>136</v>
      </c>
      <c r="AU265" s="238" t="s">
        <v>94</v>
      </c>
      <c r="AY265" s="18" t="s">
        <v>133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94</v>
      </c>
      <c r="BK265" s="239">
        <f>ROUND(I265*H265,2)</f>
        <v>0</v>
      </c>
      <c r="BL265" s="18" t="s">
        <v>132</v>
      </c>
      <c r="BM265" s="238" t="s">
        <v>344</v>
      </c>
    </row>
    <row r="266" s="2" customFormat="1">
      <c r="A266" s="39"/>
      <c r="B266" s="40"/>
      <c r="C266" s="41"/>
      <c r="D266" s="240" t="s">
        <v>141</v>
      </c>
      <c r="E266" s="41"/>
      <c r="F266" s="241" t="s">
        <v>345</v>
      </c>
      <c r="G266" s="41"/>
      <c r="H266" s="41"/>
      <c r="I266" s="242"/>
      <c r="J266" s="41"/>
      <c r="K266" s="41"/>
      <c r="L266" s="45"/>
      <c r="M266" s="243"/>
      <c r="N266" s="244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141</v>
      </c>
      <c r="AU266" s="18" t="s">
        <v>94</v>
      </c>
    </row>
    <row r="267" s="2" customFormat="1">
      <c r="A267" s="39"/>
      <c r="B267" s="40"/>
      <c r="C267" s="41"/>
      <c r="D267" s="249" t="s">
        <v>200</v>
      </c>
      <c r="E267" s="41"/>
      <c r="F267" s="250" t="s">
        <v>346</v>
      </c>
      <c r="G267" s="41"/>
      <c r="H267" s="41"/>
      <c r="I267" s="242"/>
      <c r="J267" s="41"/>
      <c r="K267" s="41"/>
      <c r="L267" s="45"/>
      <c r="M267" s="243"/>
      <c r="N267" s="24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200</v>
      </c>
      <c r="AU267" s="18" t="s">
        <v>94</v>
      </c>
    </row>
    <row r="268" s="14" customFormat="1">
      <c r="A268" s="14"/>
      <c r="B268" s="261"/>
      <c r="C268" s="262"/>
      <c r="D268" s="240" t="s">
        <v>202</v>
      </c>
      <c r="E268" s="263" t="s">
        <v>1</v>
      </c>
      <c r="F268" s="264" t="s">
        <v>347</v>
      </c>
      <c r="G268" s="262"/>
      <c r="H268" s="265">
        <v>16618.223999999998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1" t="s">
        <v>202</v>
      </c>
      <c r="AU268" s="271" t="s">
        <v>94</v>
      </c>
      <c r="AV268" s="14" t="s">
        <v>94</v>
      </c>
      <c r="AW268" s="14" t="s">
        <v>36</v>
      </c>
      <c r="AX268" s="14" t="s">
        <v>81</v>
      </c>
      <c r="AY268" s="271" t="s">
        <v>133</v>
      </c>
    </row>
    <row r="269" s="16" customFormat="1">
      <c r="A269" s="16"/>
      <c r="B269" s="283"/>
      <c r="C269" s="284"/>
      <c r="D269" s="240" t="s">
        <v>202</v>
      </c>
      <c r="E269" s="285" t="s">
        <v>1</v>
      </c>
      <c r="F269" s="286" t="s">
        <v>316</v>
      </c>
      <c r="G269" s="284"/>
      <c r="H269" s="287">
        <v>16618.223999999998</v>
      </c>
      <c r="I269" s="288"/>
      <c r="J269" s="284"/>
      <c r="K269" s="284"/>
      <c r="L269" s="289"/>
      <c r="M269" s="290"/>
      <c r="N269" s="291"/>
      <c r="O269" s="291"/>
      <c r="P269" s="291"/>
      <c r="Q269" s="291"/>
      <c r="R269" s="291"/>
      <c r="S269" s="291"/>
      <c r="T269" s="292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93" t="s">
        <v>202</v>
      </c>
      <c r="AU269" s="293" t="s">
        <v>94</v>
      </c>
      <c r="AV269" s="16" t="s">
        <v>132</v>
      </c>
      <c r="AW269" s="16" t="s">
        <v>36</v>
      </c>
      <c r="AX269" s="16" t="s">
        <v>88</v>
      </c>
      <c r="AY269" s="293" t="s">
        <v>133</v>
      </c>
    </row>
    <row r="270" s="2" customFormat="1" ht="49.05" customHeight="1">
      <c r="A270" s="39"/>
      <c r="B270" s="40"/>
      <c r="C270" s="227" t="s">
        <v>156</v>
      </c>
      <c r="D270" s="227" t="s">
        <v>136</v>
      </c>
      <c r="E270" s="228" t="s">
        <v>348</v>
      </c>
      <c r="F270" s="229" t="s">
        <v>349</v>
      </c>
      <c r="G270" s="230" t="s">
        <v>338</v>
      </c>
      <c r="H270" s="231">
        <v>65.962999999999994</v>
      </c>
      <c r="I270" s="232"/>
      <c r="J270" s="233">
        <f>ROUND(I270*H270,2)</f>
        <v>0</v>
      </c>
      <c r="K270" s="229" t="s">
        <v>197</v>
      </c>
      <c r="L270" s="45"/>
      <c r="M270" s="234" t="s">
        <v>1</v>
      </c>
      <c r="N270" s="235" t="s">
        <v>47</v>
      </c>
      <c r="O270" s="92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132</v>
      </c>
      <c r="AT270" s="238" t="s">
        <v>136</v>
      </c>
      <c r="AU270" s="238" t="s">
        <v>94</v>
      </c>
      <c r="AY270" s="18" t="s">
        <v>133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94</v>
      </c>
      <c r="BK270" s="239">
        <f>ROUND(I270*H270,2)</f>
        <v>0</v>
      </c>
      <c r="BL270" s="18" t="s">
        <v>132</v>
      </c>
      <c r="BM270" s="238" t="s">
        <v>350</v>
      </c>
    </row>
    <row r="271" s="2" customFormat="1">
      <c r="A271" s="39"/>
      <c r="B271" s="40"/>
      <c r="C271" s="41"/>
      <c r="D271" s="240" t="s">
        <v>141</v>
      </c>
      <c r="E271" s="41"/>
      <c r="F271" s="241" t="s">
        <v>351</v>
      </c>
      <c r="G271" s="41"/>
      <c r="H271" s="41"/>
      <c r="I271" s="242"/>
      <c r="J271" s="41"/>
      <c r="K271" s="41"/>
      <c r="L271" s="45"/>
      <c r="M271" s="243"/>
      <c r="N271" s="244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141</v>
      </c>
      <c r="AU271" s="18" t="s">
        <v>94</v>
      </c>
    </row>
    <row r="272" s="2" customFormat="1">
      <c r="A272" s="39"/>
      <c r="B272" s="40"/>
      <c r="C272" s="41"/>
      <c r="D272" s="249" t="s">
        <v>200</v>
      </c>
      <c r="E272" s="41"/>
      <c r="F272" s="250" t="s">
        <v>352</v>
      </c>
      <c r="G272" s="41"/>
      <c r="H272" s="41"/>
      <c r="I272" s="242"/>
      <c r="J272" s="41"/>
      <c r="K272" s="41"/>
      <c r="L272" s="45"/>
      <c r="M272" s="243"/>
      <c r="N272" s="24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200</v>
      </c>
      <c r="AU272" s="18" t="s">
        <v>94</v>
      </c>
    </row>
    <row r="273" s="14" customFormat="1">
      <c r="A273" s="14"/>
      <c r="B273" s="261"/>
      <c r="C273" s="262"/>
      <c r="D273" s="240" t="s">
        <v>202</v>
      </c>
      <c r="E273" s="263" t="s">
        <v>1</v>
      </c>
      <c r="F273" s="264" t="s">
        <v>353</v>
      </c>
      <c r="G273" s="262"/>
      <c r="H273" s="265">
        <v>692.42600000000004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1" t="s">
        <v>202</v>
      </c>
      <c r="AU273" s="271" t="s">
        <v>94</v>
      </c>
      <c r="AV273" s="14" t="s">
        <v>94</v>
      </c>
      <c r="AW273" s="14" t="s">
        <v>36</v>
      </c>
      <c r="AX273" s="14" t="s">
        <v>81</v>
      </c>
      <c r="AY273" s="271" t="s">
        <v>133</v>
      </c>
    </row>
    <row r="274" s="14" customFormat="1">
      <c r="A274" s="14"/>
      <c r="B274" s="261"/>
      <c r="C274" s="262"/>
      <c r="D274" s="240" t="s">
        <v>202</v>
      </c>
      <c r="E274" s="263" t="s">
        <v>1</v>
      </c>
      <c r="F274" s="264" t="s">
        <v>354</v>
      </c>
      <c r="G274" s="262"/>
      <c r="H274" s="265">
        <v>-17.311</v>
      </c>
      <c r="I274" s="266"/>
      <c r="J274" s="262"/>
      <c r="K274" s="262"/>
      <c r="L274" s="267"/>
      <c r="M274" s="268"/>
      <c r="N274" s="269"/>
      <c r="O274" s="269"/>
      <c r="P274" s="269"/>
      <c r="Q274" s="269"/>
      <c r="R274" s="269"/>
      <c r="S274" s="269"/>
      <c r="T274" s="27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1" t="s">
        <v>202</v>
      </c>
      <c r="AU274" s="271" t="s">
        <v>94</v>
      </c>
      <c r="AV274" s="14" t="s">
        <v>94</v>
      </c>
      <c r="AW274" s="14" t="s">
        <v>36</v>
      </c>
      <c r="AX274" s="14" t="s">
        <v>81</v>
      </c>
      <c r="AY274" s="271" t="s">
        <v>133</v>
      </c>
    </row>
    <row r="275" s="14" customFormat="1">
      <c r="A275" s="14"/>
      <c r="B275" s="261"/>
      <c r="C275" s="262"/>
      <c r="D275" s="240" t="s">
        <v>202</v>
      </c>
      <c r="E275" s="263" t="s">
        <v>1</v>
      </c>
      <c r="F275" s="264" t="s">
        <v>355</v>
      </c>
      <c r="G275" s="262"/>
      <c r="H275" s="265">
        <v>-1.1519999999999999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202</v>
      </c>
      <c r="AU275" s="271" t="s">
        <v>94</v>
      </c>
      <c r="AV275" s="14" t="s">
        <v>94</v>
      </c>
      <c r="AW275" s="14" t="s">
        <v>36</v>
      </c>
      <c r="AX275" s="14" t="s">
        <v>81</v>
      </c>
      <c r="AY275" s="271" t="s">
        <v>133</v>
      </c>
    </row>
    <row r="276" s="14" customFormat="1">
      <c r="A276" s="14"/>
      <c r="B276" s="261"/>
      <c r="C276" s="262"/>
      <c r="D276" s="240" t="s">
        <v>202</v>
      </c>
      <c r="E276" s="263" t="s">
        <v>1</v>
      </c>
      <c r="F276" s="264" t="s">
        <v>356</v>
      </c>
      <c r="G276" s="262"/>
      <c r="H276" s="265">
        <v>-10.869</v>
      </c>
      <c r="I276" s="266"/>
      <c r="J276" s="262"/>
      <c r="K276" s="262"/>
      <c r="L276" s="267"/>
      <c r="M276" s="268"/>
      <c r="N276" s="269"/>
      <c r="O276" s="269"/>
      <c r="P276" s="269"/>
      <c r="Q276" s="269"/>
      <c r="R276" s="269"/>
      <c r="S276" s="269"/>
      <c r="T276" s="27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1" t="s">
        <v>202</v>
      </c>
      <c r="AU276" s="271" t="s">
        <v>94</v>
      </c>
      <c r="AV276" s="14" t="s">
        <v>94</v>
      </c>
      <c r="AW276" s="14" t="s">
        <v>36</v>
      </c>
      <c r="AX276" s="14" t="s">
        <v>81</v>
      </c>
      <c r="AY276" s="271" t="s">
        <v>133</v>
      </c>
    </row>
    <row r="277" s="14" customFormat="1">
      <c r="A277" s="14"/>
      <c r="B277" s="261"/>
      <c r="C277" s="262"/>
      <c r="D277" s="240" t="s">
        <v>202</v>
      </c>
      <c r="E277" s="263" t="s">
        <v>1</v>
      </c>
      <c r="F277" s="264" t="s">
        <v>357</v>
      </c>
      <c r="G277" s="262"/>
      <c r="H277" s="265">
        <v>-3.4620000000000002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1" t="s">
        <v>202</v>
      </c>
      <c r="AU277" s="271" t="s">
        <v>94</v>
      </c>
      <c r="AV277" s="14" t="s">
        <v>94</v>
      </c>
      <c r="AW277" s="14" t="s">
        <v>36</v>
      </c>
      <c r="AX277" s="14" t="s">
        <v>81</v>
      </c>
      <c r="AY277" s="271" t="s">
        <v>133</v>
      </c>
    </row>
    <row r="278" s="16" customFormat="1">
      <c r="A278" s="16"/>
      <c r="B278" s="283"/>
      <c r="C278" s="284"/>
      <c r="D278" s="240" t="s">
        <v>202</v>
      </c>
      <c r="E278" s="285" t="s">
        <v>1</v>
      </c>
      <c r="F278" s="286" t="s">
        <v>316</v>
      </c>
      <c r="G278" s="284"/>
      <c r="H278" s="287">
        <v>659.63199999999995</v>
      </c>
      <c r="I278" s="288"/>
      <c r="J278" s="284"/>
      <c r="K278" s="284"/>
      <c r="L278" s="289"/>
      <c r="M278" s="290"/>
      <c r="N278" s="291"/>
      <c r="O278" s="291"/>
      <c r="P278" s="291"/>
      <c r="Q278" s="291"/>
      <c r="R278" s="291"/>
      <c r="S278" s="291"/>
      <c r="T278" s="292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93" t="s">
        <v>202</v>
      </c>
      <c r="AU278" s="293" t="s">
        <v>94</v>
      </c>
      <c r="AV278" s="16" t="s">
        <v>132</v>
      </c>
      <c r="AW278" s="16" t="s">
        <v>36</v>
      </c>
      <c r="AX278" s="16" t="s">
        <v>88</v>
      </c>
      <c r="AY278" s="293" t="s">
        <v>133</v>
      </c>
    </row>
    <row r="279" s="14" customFormat="1">
      <c r="A279" s="14"/>
      <c r="B279" s="261"/>
      <c r="C279" s="262"/>
      <c r="D279" s="240" t="s">
        <v>202</v>
      </c>
      <c r="E279" s="262"/>
      <c r="F279" s="264" t="s">
        <v>358</v>
      </c>
      <c r="G279" s="262"/>
      <c r="H279" s="265">
        <v>65.962999999999994</v>
      </c>
      <c r="I279" s="266"/>
      <c r="J279" s="262"/>
      <c r="K279" s="262"/>
      <c r="L279" s="267"/>
      <c r="M279" s="268"/>
      <c r="N279" s="269"/>
      <c r="O279" s="269"/>
      <c r="P279" s="269"/>
      <c r="Q279" s="269"/>
      <c r="R279" s="269"/>
      <c r="S279" s="269"/>
      <c r="T279" s="27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1" t="s">
        <v>202</v>
      </c>
      <c r="AU279" s="271" t="s">
        <v>94</v>
      </c>
      <c r="AV279" s="14" t="s">
        <v>94</v>
      </c>
      <c r="AW279" s="14" t="s">
        <v>4</v>
      </c>
      <c r="AX279" s="14" t="s">
        <v>88</v>
      </c>
      <c r="AY279" s="271" t="s">
        <v>133</v>
      </c>
    </row>
    <row r="280" s="2" customFormat="1" ht="33" customHeight="1">
      <c r="A280" s="39"/>
      <c r="B280" s="40"/>
      <c r="C280" s="227" t="s">
        <v>161</v>
      </c>
      <c r="D280" s="227" t="s">
        <v>136</v>
      </c>
      <c r="E280" s="228" t="s">
        <v>359</v>
      </c>
      <c r="F280" s="229" t="s">
        <v>360</v>
      </c>
      <c r="G280" s="230" t="s">
        <v>338</v>
      </c>
      <c r="H280" s="231">
        <v>17.311</v>
      </c>
      <c r="I280" s="232"/>
      <c r="J280" s="233">
        <f>ROUND(I280*H280,2)</f>
        <v>0</v>
      </c>
      <c r="K280" s="229" t="s">
        <v>197</v>
      </c>
      <c r="L280" s="45"/>
      <c r="M280" s="234" t="s">
        <v>1</v>
      </c>
      <c r="N280" s="235" t="s">
        <v>47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132</v>
      </c>
      <c r="AT280" s="238" t="s">
        <v>136</v>
      </c>
      <c r="AU280" s="238" t="s">
        <v>94</v>
      </c>
      <c r="AY280" s="18" t="s">
        <v>133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94</v>
      </c>
      <c r="BK280" s="239">
        <f>ROUND(I280*H280,2)</f>
        <v>0</v>
      </c>
      <c r="BL280" s="18" t="s">
        <v>132</v>
      </c>
      <c r="BM280" s="238" t="s">
        <v>361</v>
      </c>
    </row>
    <row r="281" s="2" customFormat="1">
      <c r="A281" s="39"/>
      <c r="B281" s="40"/>
      <c r="C281" s="41"/>
      <c r="D281" s="240" t="s">
        <v>141</v>
      </c>
      <c r="E281" s="41"/>
      <c r="F281" s="241" t="s">
        <v>362</v>
      </c>
      <c r="G281" s="41"/>
      <c r="H281" s="41"/>
      <c r="I281" s="242"/>
      <c r="J281" s="41"/>
      <c r="K281" s="41"/>
      <c r="L281" s="45"/>
      <c r="M281" s="243"/>
      <c r="N281" s="244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141</v>
      </c>
      <c r="AU281" s="18" t="s">
        <v>94</v>
      </c>
    </row>
    <row r="282" s="2" customFormat="1">
      <c r="A282" s="39"/>
      <c r="B282" s="40"/>
      <c r="C282" s="41"/>
      <c r="D282" s="249" t="s">
        <v>200</v>
      </c>
      <c r="E282" s="41"/>
      <c r="F282" s="250" t="s">
        <v>363</v>
      </c>
      <c r="G282" s="41"/>
      <c r="H282" s="41"/>
      <c r="I282" s="242"/>
      <c r="J282" s="41"/>
      <c r="K282" s="41"/>
      <c r="L282" s="45"/>
      <c r="M282" s="243"/>
      <c r="N282" s="24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200</v>
      </c>
      <c r="AU282" s="18" t="s">
        <v>94</v>
      </c>
    </row>
    <row r="283" s="14" customFormat="1">
      <c r="A283" s="14"/>
      <c r="B283" s="261"/>
      <c r="C283" s="262"/>
      <c r="D283" s="240" t="s">
        <v>202</v>
      </c>
      <c r="E283" s="263" t="s">
        <v>1</v>
      </c>
      <c r="F283" s="264" t="s">
        <v>364</v>
      </c>
      <c r="G283" s="262"/>
      <c r="H283" s="265">
        <v>17.311</v>
      </c>
      <c r="I283" s="266"/>
      <c r="J283" s="262"/>
      <c r="K283" s="262"/>
      <c r="L283" s="267"/>
      <c r="M283" s="268"/>
      <c r="N283" s="269"/>
      <c r="O283" s="269"/>
      <c r="P283" s="269"/>
      <c r="Q283" s="269"/>
      <c r="R283" s="269"/>
      <c r="S283" s="269"/>
      <c r="T283" s="27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1" t="s">
        <v>202</v>
      </c>
      <c r="AU283" s="271" t="s">
        <v>94</v>
      </c>
      <c r="AV283" s="14" t="s">
        <v>94</v>
      </c>
      <c r="AW283" s="14" t="s">
        <v>36</v>
      </c>
      <c r="AX283" s="14" t="s">
        <v>81</v>
      </c>
      <c r="AY283" s="271" t="s">
        <v>133</v>
      </c>
    </row>
    <row r="284" s="16" customFormat="1">
      <c r="A284" s="16"/>
      <c r="B284" s="283"/>
      <c r="C284" s="284"/>
      <c r="D284" s="240" t="s">
        <v>202</v>
      </c>
      <c r="E284" s="285" t="s">
        <v>1</v>
      </c>
      <c r="F284" s="286" t="s">
        <v>316</v>
      </c>
      <c r="G284" s="284"/>
      <c r="H284" s="287">
        <v>17.311</v>
      </c>
      <c r="I284" s="288"/>
      <c r="J284" s="284"/>
      <c r="K284" s="284"/>
      <c r="L284" s="289"/>
      <c r="M284" s="290"/>
      <c r="N284" s="291"/>
      <c r="O284" s="291"/>
      <c r="P284" s="291"/>
      <c r="Q284" s="291"/>
      <c r="R284" s="291"/>
      <c r="S284" s="291"/>
      <c r="T284" s="292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93" t="s">
        <v>202</v>
      </c>
      <c r="AU284" s="293" t="s">
        <v>94</v>
      </c>
      <c r="AV284" s="16" t="s">
        <v>132</v>
      </c>
      <c r="AW284" s="16" t="s">
        <v>36</v>
      </c>
      <c r="AX284" s="16" t="s">
        <v>88</v>
      </c>
      <c r="AY284" s="293" t="s">
        <v>133</v>
      </c>
    </row>
    <row r="285" s="2" customFormat="1" ht="33" customHeight="1">
      <c r="A285" s="39"/>
      <c r="B285" s="40"/>
      <c r="C285" s="227" t="s">
        <v>166</v>
      </c>
      <c r="D285" s="227" t="s">
        <v>136</v>
      </c>
      <c r="E285" s="228" t="s">
        <v>365</v>
      </c>
      <c r="F285" s="229" t="s">
        <v>366</v>
      </c>
      <c r="G285" s="230" t="s">
        <v>338</v>
      </c>
      <c r="H285" s="231">
        <v>1.1519999999999999</v>
      </c>
      <c r="I285" s="232"/>
      <c r="J285" s="233">
        <f>ROUND(I285*H285,2)</f>
        <v>0</v>
      </c>
      <c r="K285" s="229" t="s">
        <v>197</v>
      </c>
      <c r="L285" s="45"/>
      <c r="M285" s="234" t="s">
        <v>1</v>
      </c>
      <c r="N285" s="235" t="s">
        <v>47</v>
      </c>
      <c r="O285" s="92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132</v>
      </c>
      <c r="AT285" s="238" t="s">
        <v>136</v>
      </c>
      <c r="AU285" s="238" t="s">
        <v>94</v>
      </c>
      <c r="AY285" s="18" t="s">
        <v>133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94</v>
      </c>
      <c r="BK285" s="239">
        <f>ROUND(I285*H285,2)</f>
        <v>0</v>
      </c>
      <c r="BL285" s="18" t="s">
        <v>132</v>
      </c>
      <c r="BM285" s="238" t="s">
        <v>367</v>
      </c>
    </row>
    <row r="286" s="2" customFormat="1">
      <c r="A286" s="39"/>
      <c r="B286" s="40"/>
      <c r="C286" s="41"/>
      <c r="D286" s="240" t="s">
        <v>141</v>
      </c>
      <c r="E286" s="41"/>
      <c r="F286" s="241" t="s">
        <v>368</v>
      </c>
      <c r="G286" s="41"/>
      <c r="H286" s="41"/>
      <c r="I286" s="242"/>
      <c r="J286" s="41"/>
      <c r="K286" s="41"/>
      <c r="L286" s="45"/>
      <c r="M286" s="243"/>
      <c r="N286" s="24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141</v>
      </c>
      <c r="AU286" s="18" t="s">
        <v>94</v>
      </c>
    </row>
    <row r="287" s="2" customFormat="1">
      <c r="A287" s="39"/>
      <c r="B287" s="40"/>
      <c r="C287" s="41"/>
      <c r="D287" s="249" t="s">
        <v>200</v>
      </c>
      <c r="E287" s="41"/>
      <c r="F287" s="250" t="s">
        <v>369</v>
      </c>
      <c r="G287" s="41"/>
      <c r="H287" s="41"/>
      <c r="I287" s="242"/>
      <c r="J287" s="41"/>
      <c r="K287" s="41"/>
      <c r="L287" s="45"/>
      <c r="M287" s="243"/>
      <c r="N287" s="244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200</v>
      </c>
      <c r="AU287" s="18" t="s">
        <v>94</v>
      </c>
    </row>
    <row r="288" s="14" customFormat="1">
      <c r="A288" s="14"/>
      <c r="B288" s="261"/>
      <c r="C288" s="262"/>
      <c r="D288" s="240" t="s">
        <v>202</v>
      </c>
      <c r="E288" s="263" t="s">
        <v>1</v>
      </c>
      <c r="F288" s="264" t="s">
        <v>370</v>
      </c>
      <c r="G288" s="262"/>
      <c r="H288" s="265">
        <v>0.14899999999999999</v>
      </c>
      <c r="I288" s="266"/>
      <c r="J288" s="262"/>
      <c r="K288" s="262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202</v>
      </c>
      <c r="AU288" s="271" t="s">
        <v>94</v>
      </c>
      <c r="AV288" s="14" t="s">
        <v>94</v>
      </c>
      <c r="AW288" s="14" t="s">
        <v>36</v>
      </c>
      <c r="AX288" s="14" t="s">
        <v>81</v>
      </c>
      <c r="AY288" s="271" t="s">
        <v>133</v>
      </c>
    </row>
    <row r="289" s="14" customFormat="1">
      <c r="A289" s="14"/>
      <c r="B289" s="261"/>
      <c r="C289" s="262"/>
      <c r="D289" s="240" t="s">
        <v>202</v>
      </c>
      <c r="E289" s="263" t="s">
        <v>1</v>
      </c>
      <c r="F289" s="264" t="s">
        <v>371</v>
      </c>
      <c r="G289" s="262"/>
      <c r="H289" s="265">
        <v>0.13900000000000001</v>
      </c>
      <c r="I289" s="266"/>
      <c r="J289" s="262"/>
      <c r="K289" s="262"/>
      <c r="L289" s="267"/>
      <c r="M289" s="268"/>
      <c r="N289" s="269"/>
      <c r="O289" s="269"/>
      <c r="P289" s="269"/>
      <c r="Q289" s="269"/>
      <c r="R289" s="269"/>
      <c r="S289" s="269"/>
      <c r="T289" s="27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1" t="s">
        <v>202</v>
      </c>
      <c r="AU289" s="271" t="s">
        <v>94</v>
      </c>
      <c r="AV289" s="14" t="s">
        <v>94</v>
      </c>
      <c r="AW289" s="14" t="s">
        <v>36</v>
      </c>
      <c r="AX289" s="14" t="s">
        <v>81</v>
      </c>
      <c r="AY289" s="271" t="s">
        <v>133</v>
      </c>
    </row>
    <row r="290" s="14" customFormat="1">
      <c r="A290" s="14"/>
      <c r="B290" s="261"/>
      <c r="C290" s="262"/>
      <c r="D290" s="240" t="s">
        <v>202</v>
      </c>
      <c r="E290" s="263" t="s">
        <v>1</v>
      </c>
      <c r="F290" s="264" t="s">
        <v>372</v>
      </c>
      <c r="G290" s="262"/>
      <c r="H290" s="265">
        <v>0.124</v>
      </c>
      <c r="I290" s="266"/>
      <c r="J290" s="262"/>
      <c r="K290" s="262"/>
      <c r="L290" s="267"/>
      <c r="M290" s="268"/>
      <c r="N290" s="269"/>
      <c r="O290" s="269"/>
      <c r="P290" s="269"/>
      <c r="Q290" s="269"/>
      <c r="R290" s="269"/>
      <c r="S290" s="269"/>
      <c r="T290" s="27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202</v>
      </c>
      <c r="AU290" s="271" t="s">
        <v>94</v>
      </c>
      <c r="AV290" s="14" t="s">
        <v>94</v>
      </c>
      <c r="AW290" s="14" t="s">
        <v>36</v>
      </c>
      <c r="AX290" s="14" t="s">
        <v>81</v>
      </c>
      <c r="AY290" s="271" t="s">
        <v>133</v>
      </c>
    </row>
    <row r="291" s="14" customFormat="1">
      <c r="A291" s="14"/>
      <c r="B291" s="261"/>
      <c r="C291" s="262"/>
      <c r="D291" s="240" t="s">
        <v>202</v>
      </c>
      <c r="E291" s="263" t="s">
        <v>1</v>
      </c>
      <c r="F291" s="264" t="s">
        <v>371</v>
      </c>
      <c r="G291" s="262"/>
      <c r="H291" s="265">
        <v>0.13900000000000001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202</v>
      </c>
      <c r="AU291" s="271" t="s">
        <v>94</v>
      </c>
      <c r="AV291" s="14" t="s">
        <v>94</v>
      </c>
      <c r="AW291" s="14" t="s">
        <v>36</v>
      </c>
      <c r="AX291" s="14" t="s">
        <v>81</v>
      </c>
      <c r="AY291" s="271" t="s">
        <v>133</v>
      </c>
    </row>
    <row r="292" s="14" customFormat="1">
      <c r="A292" s="14"/>
      <c r="B292" s="261"/>
      <c r="C292" s="262"/>
      <c r="D292" s="240" t="s">
        <v>202</v>
      </c>
      <c r="E292" s="263" t="s">
        <v>1</v>
      </c>
      <c r="F292" s="264" t="s">
        <v>373</v>
      </c>
      <c r="G292" s="262"/>
      <c r="H292" s="265">
        <v>0.128</v>
      </c>
      <c r="I292" s="266"/>
      <c r="J292" s="262"/>
      <c r="K292" s="262"/>
      <c r="L292" s="267"/>
      <c r="M292" s="268"/>
      <c r="N292" s="269"/>
      <c r="O292" s="269"/>
      <c r="P292" s="269"/>
      <c r="Q292" s="269"/>
      <c r="R292" s="269"/>
      <c r="S292" s="269"/>
      <c r="T292" s="27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1" t="s">
        <v>202</v>
      </c>
      <c r="AU292" s="271" t="s">
        <v>94</v>
      </c>
      <c r="AV292" s="14" t="s">
        <v>94</v>
      </c>
      <c r="AW292" s="14" t="s">
        <v>36</v>
      </c>
      <c r="AX292" s="14" t="s">
        <v>81</v>
      </c>
      <c r="AY292" s="271" t="s">
        <v>133</v>
      </c>
    </row>
    <row r="293" s="14" customFormat="1">
      <c r="A293" s="14"/>
      <c r="B293" s="261"/>
      <c r="C293" s="262"/>
      <c r="D293" s="240" t="s">
        <v>202</v>
      </c>
      <c r="E293" s="263" t="s">
        <v>1</v>
      </c>
      <c r="F293" s="264" t="s">
        <v>374</v>
      </c>
      <c r="G293" s="262"/>
      <c r="H293" s="265">
        <v>0.045999999999999999</v>
      </c>
      <c r="I293" s="266"/>
      <c r="J293" s="262"/>
      <c r="K293" s="262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202</v>
      </c>
      <c r="AU293" s="271" t="s">
        <v>94</v>
      </c>
      <c r="AV293" s="14" t="s">
        <v>94</v>
      </c>
      <c r="AW293" s="14" t="s">
        <v>36</v>
      </c>
      <c r="AX293" s="14" t="s">
        <v>81</v>
      </c>
      <c r="AY293" s="271" t="s">
        <v>133</v>
      </c>
    </row>
    <row r="294" s="14" customFormat="1">
      <c r="A294" s="14"/>
      <c r="B294" s="261"/>
      <c r="C294" s="262"/>
      <c r="D294" s="240" t="s">
        <v>202</v>
      </c>
      <c r="E294" s="263" t="s">
        <v>1</v>
      </c>
      <c r="F294" s="264" t="s">
        <v>375</v>
      </c>
      <c r="G294" s="262"/>
      <c r="H294" s="265">
        <v>0.10299999999999999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202</v>
      </c>
      <c r="AU294" s="271" t="s">
        <v>94</v>
      </c>
      <c r="AV294" s="14" t="s">
        <v>94</v>
      </c>
      <c r="AW294" s="14" t="s">
        <v>36</v>
      </c>
      <c r="AX294" s="14" t="s">
        <v>81</v>
      </c>
      <c r="AY294" s="271" t="s">
        <v>133</v>
      </c>
    </row>
    <row r="295" s="14" customFormat="1">
      <c r="A295" s="14"/>
      <c r="B295" s="261"/>
      <c r="C295" s="262"/>
      <c r="D295" s="240" t="s">
        <v>202</v>
      </c>
      <c r="E295" s="263" t="s">
        <v>1</v>
      </c>
      <c r="F295" s="264" t="s">
        <v>376</v>
      </c>
      <c r="G295" s="262"/>
      <c r="H295" s="265">
        <v>0.064000000000000001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1" t="s">
        <v>202</v>
      </c>
      <c r="AU295" s="271" t="s">
        <v>94</v>
      </c>
      <c r="AV295" s="14" t="s">
        <v>94</v>
      </c>
      <c r="AW295" s="14" t="s">
        <v>36</v>
      </c>
      <c r="AX295" s="14" t="s">
        <v>81</v>
      </c>
      <c r="AY295" s="271" t="s">
        <v>133</v>
      </c>
    </row>
    <row r="296" s="13" customFormat="1">
      <c r="A296" s="13"/>
      <c r="B296" s="251"/>
      <c r="C296" s="252"/>
      <c r="D296" s="240" t="s">
        <v>202</v>
      </c>
      <c r="E296" s="253" t="s">
        <v>1</v>
      </c>
      <c r="F296" s="254" t="s">
        <v>377</v>
      </c>
      <c r="G296" s="252"/>
      <c r="H296" s="253" t="s">
        <v>1</v>
      </c>
      <c r="I296" s="255"/>
      <c r="J296" s="252"/>
      <c r="K296" s="252"/>
      <c r="L296" s="256"/>
      <c r="M296" s="257"/>
      <c r="N296" s="258"/>
      <c r="O296" s="258"/>
      <c r="P296" s="258"/>
      <c r="Q296" s="258"/>
      <c r="R296" s="258"/>
      <c r="S296" s="258"/>
      <c r="T296" s="25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0" t="s">
        <v>202</v>
      </c>
      <c r="AU296" s="260" t="s">
        <v>94</v>
      </c>
      <c r="AV296" s="13" t="s">
        <v>88</v>
      </c>
      <c r="AW296" s="13" t="s">
        <v>36</v>
      </c>
      <c r="AX296" s="13" t="s">
        <v>81</v>
      </c>
      <c r="AY296" s="260" t="s">
        <v>133</v>
      </c>
    </row>
    <row r="297" s="14" customFormat="1">
      <c r="A297" s="14"/>
      <c r="B297" s="261"/>
      <c r="C297" s="262"/>
      <c r="D297" s="240" t="s">
        <v>202</v>
      </c>
      <c r="E297" s="263" t="s">
        <v>1</v>
      </c>
      <c r="F297" s="264" t="s">
        <v>378</v>
      </c>
      <c r="G297" s="262"/>
      <c r="H297" s="265">
        <v>0.26000000000000001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1" t="s">
        <v>202</v>
      </c>
      <c r="AU297" s="271" t="s">
        <v>94</v>
      </c>
      <c r="AV297" s="14" t="s">
        <v>94</v>
      </c>
      <c r="AW297" s="14" t="s">
        <v>36</v>
      </c>
      <c r="AX297" s="14" t="s">
        <v>81</v>
      </c>
      <c r="AY297" s="271" t="s">
        <v>133</v>
      </c>
    </row>
    <row r="298" s="16" customFormat="1">
      <c r="A298" s="16"/>
      <c r="B298" s="283"/>
      <c r="C298" s="284"/>
      <c r="D298" s="240" t="s">
        <v>202</v>
      </c>
      <c r="E298" s="285" t="s">
        <v>1</v>
      </c>
      <c r="F298" s="286" t="s">
        <v>316</v>
      </c>
      <c r="G298" s="284"/>
      <c r="H298" s="287">
        <v>1.1520000000000001</v>
      </c>
      <c r="I298" s="288"/>
      <c r="J298" s="284"/>
      <c r="K298" s="284"/>
      <c r="L298" s="289"/>
      <c r="M298" s="290"/>
      <c r="N298" s="291"/>
      <c r="O298" s="291"/>
      <c r="P298" s="291"/>
      <c r="Q298" s="291"/>
      <c r="R298" s="291"/>
      <c r="S298" s="291"/>
      <c r="T298" s="292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93" t="s">
        <v>202</v>
      </c>
      <c r="AU298" s="293" t="s">
        <v>94</v>
      </c>
      <c r="AV298" s="16" t="s">
        <v>132</v>
      </c>
      <c r="AW298" s="16" t="s">
        <v>36</v>
      </c>
      <c r="AX298" s="16" t="s">
        <v>88</v>
      </c>
      <c r="AY298" s="293" t="s">
        <v>133</v>
      </c>
    </row>
    <row r="299" s="2" customFormat="1" ht="33" customHeight="1">
      <c r="A299" s="39"/>
      <c r="B299" s="40"/>
      <c r="C299" s="227" t="s">
        <v>171</v>
      </c>
      <c r="D299" s="227" t="s">
        <v>136</v>
      </c>
      <c r="E299" s="228" t="s">
        <v>379</v>
      </c>
      <c r="F299" s="229" t="s">
        <v>380</v>
      </c>
      <c r="G299" s="230" t="s">
        <v>338</v>
      </c>
      <c r="H299" s="231">
        <v>10.869</v>
      </c>
      <c r="I299" s="232"/>
      <c r="J299" s="233">
        <f>ROUND(I299*H299,2)</f>
        <v>0</v>
      </c>
      <c r="K299" s="229" t="s">
        <v>197</v>
      </c>
      <c r="L299" s="45"/>
      <c r="M299" s="234" t="s">
        <v>1</v>
      </c>
      <c r="N299" s="235" t="s">
        <v>47</v>
      </c>
      <c r="O299" s="92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132</v>
      </c>
      <c r="AT299" s="238" t="s">
        <v>136</v>
      </c>
      <c r="AU299" s="238" t="s">
        <v>94</v>
      </c>
      <c r="AY299" s="18" t="s">
        <v>133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94</v>
      </c>
      <c r="BK299" s="239">
        <f>ROUND(I299*H299,2)</f>
        <v>0</v>
      </c>
      <c r="BL299" s="18" t="s">
        <v>132</v>
      </c>
      <c r="BM299" s="238" t="s">
        <v>381</v>
      </c>
    </row>
    <row r="300" s="2" customFormat="1">
      <c r="A300" s="39"/>
      <c r="B300" s="40"/>
      <c r="C300" s="41"/>
      <c r="D300" s="240" t="s">
        <v>141</v>
      </c>
      <c r="E300" s="41"/>
      <c r="F300" s="241" t="s">
        <v>382</v>
      </c>
      <c r="G300" s="41"/>
      <c r="H300" s="41"/>
      <c r="I300" s="242"/>
      <c r="J300" s="41"/>
      <c r="K300" s="41"/>
      <c r="L300" s="45"/>
      <c r="M300" s="243"/>
      <c r="N300" s="244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141</v>
      </c>
      <c r="AU300" s="18" t="s">
        <v>94</v>
      </c>
    </row>
    <row r="301" s="2" customFormat="1">
      <c r="A301" s="39"/>
      <c r="B301" s="40"/>
      <c r="C301" s="41"/>
      <c r="D301" s="249" t="s">
        <v>200</v>
      </c>
      <c r="E301" s="41"/>
      <c r="F301" s="250" t="s">
        <v>383</v>
      </c>
      <c r="G301" s="41"/>
      <c r="H301" s="41"/>
      <c r="I301" s="242"/>
      <c r="J301" s="41"/>
      <c r="K301" s="41"/>
      <c r="L301" s="45"/>
      <c r="M301" s="243"/>
      <c r="N301" s="244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200</v>
      </c>
      <c r="AU301" s="18" t="s">
        <v>94</v>
      </c>
    </row>
    <row r="302" s="13" customFormat="1">
      <c r="A302" s="13"/>
      <c r="B302" s="251"/>
      <c r="C302" s="252"/>
      <c r="D302" s="240" t="s">
        <v>202</v>
      </c>
      <c r="E302" s="253" t="s">
        <v>1</v>
      </c>
      <c r="F302" s="254" t="s">
        <v>203</v>
      </c>
      <c r="G302" s="252"/>
      <c r="H302" s="253" t="s">
        <v>1</v>
      </c>
      <c r="I302" s="255"/>
      <c r="J302" s="252"/>
      <c r="K302" s="252"/>
      <c r="L302" s="256"/>
      <c r="M302" s="257"/>
      <c r="N302" s="258"/>
      <c r="O302" s="258"/>
      <c r="P302" s="258"/>
      <c r="Q302" s="258"/>
      <c r="R302" s="258"/>
      <c r="S302" s="258"/>
      <c r="T302" s="25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0" t="s">
        <v>202</v>
      </c>
      <c r="AU302" s="260" t="s">
        <v>94</v>
      </c>
      <c r="AV302" s="13" t="s">
        <v>88</v>
      </c>
      <c r="AW302" s="13" t="s">
        <v>36</v>
      </c>
      <c r="AX302" s="13" t="s">
        <v>81</v>
      </c>
      <c r="AY302" s="260" t="s">
        <v>133</v>
      </c>
    </row>
    <row r="303" s="13" customFormat="1">
      <c r="A303" s="13"/>
      <c r="B303" s="251"/>
      <c r="C303" s="252"/>
      <c r="D303" s="240" t="s">
        <v>202</v>
      </c>
      <c r="E303" s="253" t="s">
        <v>1</v>
      </c>
      <c r="F303" s="254" t="s">
        <v>209</v>
      </c>
      <c r="G303" s="252"/>
      <c r="H303" s="253" t="s">
        <v>1</v>
      </c>
      <c r="I303" s="255"/>
      <c r="J303" s="252"/>
      <c r="K303" s="252"/>
      <c r="L303" s="256"/>
      <c r="M303" s="257"/>
      <c r="N303" s="258"/>
      <c r="O303" s="258"/>
      <c r="P303" s="258"/>
      <c r="Q303" s="258"/>
      <c r="R303" s="258"/>
      <c r="S303" s="258"/>
      <c r="T303" s="25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0" t="s">
        <v>202</v>
      </c>
      <c r="AU303" s="260" t="s">
        <v>94</v>
      </c>
      <c r="AV303" s="13" t="s">
        <v>88</v>
      </c>
      <c r="AW303" s="13" t="s">
        <v>36</v>
      </c>
      <c r="AX303" s="13" t="s">
        <v>81</v>
      </c>
      <c r="AY303" s="260" t="s">
        <v>133</v>
      </c>
    </row>
    <row r="304" s="14" customFormat="1">
      <c r="A304" s="14"/>
      <c r="B304" s="261"/>
      <c r="C304" s="262"/>
      <c r="D304" s="240" t="s">
        <v>202</v>
      </c>
      <c r="E304" s="263" t="s">
        <v>1</v>
      </c>
      <c r="F304" s="264" t="s">
        <v>384</v>
      </c>
      <c r="G304" s="262"/>
      <c r="H304" s="265">
        <v>0.84899999999999998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1" t="s">
        <v>202</v>
      </c>
      <c r="AU304" s="271" t="s">
        <v>94</v>
      </c>
      <c r="AV304" s="14" t="s">
        <v>94</v>
      </c>
      <c r="AW304" s="14" t="s">
        <v>36</v>
      </c>
      <c r="AX304" s="14" t="s">
        <v>81</v>
      </c>
      <c r="AY304" s="271" t="s">
        <v>133</v>
      </c>
    </row>
    <row r="305" s="14" customFormat="1">
      <c r="A305" s="14"/>
      <c r="B305" s="261"/>
      <c r="C305" s="262"/>
      <c r="D305" s="240" t="s">
        <v>202</v>
      </c>
      <c r="E305" s="263" t="s">
        <v>1</v>
      </c>
      <c r="F305" s="264" t="s">
        <v>385</v>
      </c>
      <c r="G305" s="262"/>
      <c r="H305" s="265">
        <v>0.27200000000000002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1" t="s">
        <v>202</v>
      </c>
      <c r="AU305" s="271" t="s">
        <v>94</v>
      </c>
      <c r="AV305" s="14" t="s">
        <v>94</v>
      </c>
      <c r="AW305" s="14" t="s">
        <v>36</v>
      </c>
      <c r="AX305" s="14" t="s">
        <v>81</v>
      </c>
      <c r="AY305" s="271" t="s">
        <v>133</v>
      </c>
    </row>
    <row r="306" s="14" customFormat="1">
      <c r="A306" s="14"/>
      <c r="B306" s="261"/>
      <c r="C306" s="262"/>
      <c r="D306" s="240" t="s">
        <v>202</v>
      </c>
      <c r="E306" s="263" t="s">
        <v>1</v>
      </c>
      <c r="F306" s="264" t="s">
        <v>386</v>
      </c>
      <c r="G306" s="262"/>
      <c r="H306" s="265">
        <v>0.52800000000000002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1" t="s">
        <v>202</v>
      </c>
      <c r="AU306" s="271" t="s">
        <v>94</v>
      </c>
      <c r="AV306" s="14" t="s">
        <v>94</v>
      </c>
      <c r="AW306" s="14" t="s">
        <v>36</v>
      </c>
      <c r="AX306" s="14" t="s">
        <v>81</v>
      </c>
      <c r="AY306" s="271" t="s">
        <v>133</v>
      </c>
    </row>
    <row r="307" s="14" customFormat="1">
      <c r="A307" s="14"/>
      <c r="B307" s="261"/>
      <c r="C307" s="262"/>
      <c r="D307" s="240" t="s">
        <v>202</v>
      </c>
      <c r="E307" s="263" t="s">
        <v>1</v>
      </c>
      <c r="F307" s="264" t="s">
        <v>387</v>
      </c>
      <c r="G307" s="262"/>
      <c r="H307" s="265">
        <v>0.16900000000000001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202</v>
      </c>
      <c r="AU307" s="271" t="s">
        <v>94</v>
      </c>
      <c r="AV307" s="14" t="s">
        <v>94</v>
      </c>
      <c r="AW307" s="14" t="s">
        <v>36</v>
      </c>
      <c r="AX307" s="14" t="s">
        <v>81</v>
      </c>
      <c r="AY307" s="271" t="s">
        <v>133</v>
      </c>
    </row>
    <row r="308" s="14" customFormat="1">
      <c r="A308" s="14"/>
      <c r="B308" s="261"/>
      <c r="C308" s="262"/>
      <c r="D308" s="240" t="s">
        <v>202</v>
      </c>
      <c r="E308" s="263" t="s">
        <v>1</v>
      </c>
      <c r="F308" s="264" t="s">
        <v>388</v>
      </c>
      <c r="G308" s="262"/>
      <c r="H308" s="265">
        <v>0.10100000000000001</v>
      </c>
      <c r="I308" s="266"/>
      <c r="J308" s="262"/>
      <c r="K308" s="262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202</v>
      </c>
      <c r="AU308" s="271" t="s">
        <v>94</v>
      </c>
      <c r="AV308" s="14" t="s">
        <v>94</v>
      </c>
      <c r="AW308" s="14" t="s">
        <v>36</v>
      </c>
      <c r="AX308" s="14" t="s">
        <v>81</v>
      </c>
      <c r="AY308" s="271" t="s">
        <v>133</v>
      </c>
    </row>
    <row r="309" s="14" customFormat="1">
      <c r="A309" s="14"/>
      <c r="B309" s="261"/>
      <c r="C309" s="262"/>
      <c r="D309" s="240" t="s">
        <v>202</v>
      </c>
      <c r="E309" s="263" t="s">
        <v>1</v>
      </c>
      <c r="F309" s="264" t="s">
        <v>389</v>
      </c>
      <c r="G309" s="262"/>
      <c r="H309" s="265">
        <v>0.032000000000000001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1" t="s">
        <v>202</v>
      </c>
      <c r="AU309" s="271" t="s">
        <v>94</v>
      </c>
      <c r="AV309" s="14" t="s">
        <v>94</v>
      </c>
      <c r="AW309" s="14" t="s">
        <v>36</v>
      </c>
      <c r="AX309" s="14" t="s">
        <v>81</v>
      </c>
      <c r="AY309" s="271" t="s">
        <v>133</v>
      </c>
    </row>
    <row r="310" s="14" customFormat="1">
      <c r="A310" s="14"/>
      <c r="B310" s="261"/>
      <c r="C310" s="262"/>
      <c r="D310" s="240" t="s">
        <v>202</v>
      </c>
      <c r="E310" s="263" t="s">
        <v>1</v>
      </c>
      <c r="F310" s="264" t="s">
        <v>390</v>
      </c>
      <c r="G310" s="262"/>
      <c r="H310" s="265">
        <v>0.028000000000000001</v>
      </c>
      <c r="I310" s="266"/>
      <c r="J310" s="262"/>
      <c r="K310" s="262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202</v>
      </c>
      <c r="AU310" s="271" t="s">
        <v>94</v>
      </c>
      <c r="AV310" s="14" t="s">
        <v>94</v>
      </c>
      <c r="AW310" s="14" t="s">
        <v>36</v>
      </c>
      <c r="AX310" s="14" t="s">
        <v>81</v>
      </c>
      <c r="AY310" s="271" t="s">
        <v>133</v>
      </c>
    </row>
    <row r="311" s="14" customFormat="1">
      <c r="A311" s="14"/>
      <c r="B311" s="261"/>
      <c r="C311" s="262"/>
      <c r="D311" s="240" t="s">
        <v>202</v>
      </c>
      <c r="E311" s="263" t="s">
        <v>1</v>
      </c>
      <c r="F311" s="264" t="s">
        <v>391</v>
      </c>
      <c r="G311" s="262"/>
      <c r="H311" s="265">
        <v>0.0089999999999999993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1" t="s">
        <v>202</v>
      </c>
      <c r="AU311" s="271" t="s">
        <v>94</v>
      </c>
      <c r="AV311" s="14" t="s">
        <v>94</v>
      </c>
      <c r="AW311" s="14" t="s">
        <v>36</v>
      </c>
      <c r="AX311" s="14" t="s">
        <v>81</v>
      </c>
      <c r="AY311" s="271" t="s">
        <v>133</v>
      </c>
    </row>
    <row r="312" s="13" customFormat="1">
      <c r="A312" s="13"/>
      <c r="B312" s="251"/>
      <c r="C312" s="252"/>
      <c r="D312" s="240" t="s">
        <v>202</v>
      </c>
      <c r="E312" s="253" t="s">
        <v>1</v>
      </c>
      <c r="F312" s="254" t="s">
        <v>218</v>
      </c>
      <c r="G312" s="252"/>
      <c r="H312" s="253" t="s">
        <v>1</v>
      </c>
      <c r="I312" s="255"/>
      <c r="J312" s="252"/>
      <c r="K312" s="252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202</v>
      </c>
      <c r="AU312" s="260" t="s">
        <v>94</v>
      </c>
      <c r="AV312" s="13" t="s">
        <v>88</v>
      </c>
      <c r="AW312" s="13" t="s">
        <v>36</v>
      </c>
      <c r="AX312" s="13" t="s">
        <v>81</v>
      </c>
      <c r="AY312" s="260" t="s">
        <v>133</v>
      </c>
    </row>
    <row r="313" s="14" customFormat="1">
      <c r="A313" s="14"/>
      <c r="B313" s="261"/>
      <c r="C313" s="262"/>
      <c r="D313" s="240" t="s">
        <v>202</v>
      </c>
      <c r="E313" s="263" t="s">
        <v>1</v>
      </c>
      <c r="F313" s="264" t="s">
        <v>392</v>
      </c>
      <c r="G313" s="262"/>
      <c r="H313" s="265">
        <v>2.48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1" t="s">
        <v>202</v>
      </c>
      <c r="AU313" s="271" t="s">
        <v>94</v>
      </c>
      <c r="AV313" s="14" t="s">
        <v>94</v>
      </c>
      <c r="AW313" s="14" t="s">
        <v>36</v>
      </c>
      <c r="AX313" s="14" t="s">
        <v>81</v>
      </c>
      <c r="AY313" s="271" t="s">
        <v>133</v>
      </c>
    </row>
    <row r="314" s="14" customFormat="1">
      <c r="A314" s="14"/>
      <c r="B314" s="261"/>
      <c r="C314" s="262"/>
      <c r="D314" s="240" t="s">
        <v>202</v>
      </c>
      <c r="E314" s="263" t="s">
        <v>1</v>
      </c>
      <c r="F314" s="264" t="s">
        <v>393</v>
      </c>
      <c r="G314" s="262"/>
      <c r="H314" s="265">
        <v>1.5089999999999999</v>
      </c>
      <c r="I314" s="266"/>
      <c r="J314" s="262"/>
      <c r="K314" s="262"/>
      <c r="L314" s="267"/>
      <c r="M314" s="268"/>
      <c r="N314" s="269"/>
      <c r="O314" s="269"/>
      <c r="P314" s="269"/>
      <c r="Q314" s="269"/>
      <c r="R314" s="269"/>
      <c r="S314" s="269"/>
      <c r="T314" s="27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1" t="s">
        <v>202</v>
      </c>
      <c r="AU314" s="271" t="s">
        <v>94</v>
      </c>
      <c r="AV314" s="14" t="s">
        <v>94</v>
      </c>
      <c r="AW314" s="14" t="s">
        <v>36</v>
      </c>
      <c r="AX314" s="14" t="s">
        <v>81</v>
      </c>
      <c r="AY314" s="271" t="s">
        <v>133</v>
      </c>
    </row>
    <row r="315" s="14" customFormat="1">
      <c r="A315" s="14"/>
      <c r="B315" s="261"/>
      <c r="C315" s="262"/>
      <c r="D315" s="240" t="s">
        <v>202</v>
      </c>
      <c r="E315" s="263" t="s">
        <v>1</v>
      </c>
      <c r="F315" s="264" t="s">
        <v>394</v>
      </c>
      <c r="G315" s="262"/>
      <c r="H315" s="265">
        <v>0.54300000000000004</v>
      </c>
      <c r="I315" s="266"/>
      <c r="J315" s="262"/>
      <c r="K315" s="262"/>
      <c r="L315" s="267"/>
      <c r="M315" s="268"/>
      <c r="N315" s="269"/>
      <c r="O315" s="269"/>
      <c r="P315" s="269"/>
      <c r="Q315" s="269"/>
      <c r="R315" s="269"/>
      <c r="S315" s="269"/>
      <c r="T315" s="27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1" t="s">
        <v>202</v>
      </c>
      <c r="AU315" s="271" t="s">
        <v>94</v>
      </c>
      <c r="AV315" s="14" t="s">
        <v>94</v>
      </c>
      <c r="AW315" s="14" t="s">
        <v>36</v>
      </c>
      <c r="AX315" s="14" t="s">
        <v>81</v>
      </c>
      <c r="AY315" s="271" t="s">
        <v>133</v>
      </c>
    </row>
    <row r="316" s="14" customFormat="1">
      <c r="A316" s="14"/>
      <c r="B316" s="261"/>
      <c r="C316" s="262"/>
      <c r="D316" s="240" t="s">
        <v>202</v>
      </c>
      <c r="E316" s="263" t="s">
        <v>1</v>
      </c>
      <c r="F316" s="264" t="s">
        <v>395</v>
      </c>
      <c r="G316" s="262"/>
      <c r="H316" s="265">
        <v>0.151</v>
      </c>
      <c r="I316" s="266"/>
      <c r="J316" s="262"/>
      <c r="K316" s="262"/>
      <c r="L316" s="267"/>
      <c r="M316" s="268"/>
      <c r="N316" s="269"/>
      <c r="O316" s="269"/>
      <c r="P316" s="269"/>
      <c r="Q316" s="269"/>
      <c r="R316" s="269"/>
      <c r="S316" s="269"/>
      <c r="T316" s="27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1" t="s">
        <v>202</v>
      </c>
      <c r="AU316" s="271" t="s">
        <v>94</v>
      </c>
      <c r="AV316" s="14" t="s">
        <v>94</v>
      </c>
      <c r="AW316" s="14" t="s">
        <v>36</v>
      </c>
      <c r="AX316" s="14" t="s">
        <v>81</v>
      </c>
      <c r="AY316" s="271" t="s">
        <v>133</v>
      </c>
    </row>
    <row r="317" s="13" customFormat="1">
      <c r="A317" s="13"/>
      <c r="B317" s="251"/>
      <c r="C317" s="252"/>
      <c r="D317" s="240" t="s">
        <v>202</v>
      </c>
      <c r="E317" s="253" t="s">
        <v>1</v>
      </c>
      <c r="F317" s="254" t="s">
        <v>223</v>
      </c>
      <c r="G317" s="252"/>
      <c r="H317" s="253" t="s">
        <v>1</v>
      </c>
      <c r="I317" s="255"/>
      <c r="J317" s="252"/>
      <c r="K317" s="252"/>
      <c r="L317" s="256"/>
      <c r="M317" s="257"/>
      <c r="N317" s="258"/>
      <c r="O317" s="258"/>
      <c r="P317" s="258"/>
      <c r="Q317" s="258"/>
      <c r="R317" s="258"/>
      <c r="S317" s="258"/>
      <c r="T317" s="25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0" t="s">
        <v>202</v>
      </c>
      <c r="AU317" s="260" t="s">
        <v>94</v>
      </c>
      <c r="AV317" s="13" t="s">
        <v>88</v>
      </c>
      <c r="AW317" s="13" t="s">
        <v>36</v>
      </c>
      <c r="AX317" s="13" t="s">
        <v>81</v>
      </c>
      <c r="AY317" s="260" t="s">
        <v>133</v>
      </c>
    </row>
    <row r="318" s="14" customFormat="1">
      <c r="A318" s="14"/>
      <c r="B318" s="261"/>
      <c r="C318" s="262"/>
      <c r="D318" s="240" t="s">
        <v>202</v>
      </c>
      <c r="E318" s="263" t="s">
        <v>1</v>
      </c>
      <c r="F318" s="264" t="s">
        <v>396</v>
      </c>
      <c r="G318" s="262"/>
      <c r="H318" s="265">
        <v>0.079000000000000001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1" t="s">
        <v>202</v>
      </c>
      <c r="AU318" s="271" t="s">
        <v>94</v>
      </c>
      <c r="AV318" s="14" t="s">
        <v>94</v>
      </c>
      <c r="AW318" s="14" t="s">
        <v>36</v>
      </c>
      <c r="AX318" s="14" t="s">
        <v>81</v>
      </c>
      <c r="AY318" s="271" t="s">
        <v>133</v>
      </c>
    </row>
    <row r="319" s="14" customFormat="1">
      <c r="A319" s="14"/>
      <c r="B319" s="261"/>
      <c r="C319" s="262"/>
      <c r="D319" s="240" t="s">
        <v>202</v>
      </c>
      <c r="E319" s="263" t="s">
        <v>1</v>
      </c>
      <c r="F319" s="264" t="s">
        <v>397</v>
      </c>
      <c r="G319" s="262"/>
      <c r="H319" s="265">
        <v>0.33400000000000002</v>
      </c>
      <c r="I319" s="266"/>
      <c r="J319" s="262"/>
      <c r="K319" s="262"/>
      <c r="L319" s="267"/>
      <c r="M319" s="268"/>
      <c r="N319" s="269"/>
      <c r="O319" s="269"/>
      <c r="P319" s="269"/>
      <c r="Q319" s="269"/>
      <c r="R319" s="269"/>
      <c r="S319" s="269"/>
      <c r="T319" s="27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1" t="s">
        <v>202</v>
      </c>
      <c r="AU319" s="271" t="s">
        <v>94</v>
      </c>
      <c r="AV319" s="14" t="s">
        <v>94</v>
      </c>
      <c r="AW319" s="14" t="s">
        <v>36</v>
      </c>
      <c r="AX319" s="14" t="s">
        <v>81</v>
      </c>
      <c r="AY319" s="271" t="s">
        <v>133</v>
      </c>
    </row>
    <row r="320" s="14" customFormat="1">
      <c r="A320" s="14"/>
      <c r="B320" s="261"/>
      <c r="C320" s="262"/>
      <c r="D320" s="240" t="s">
        <v>202</v>
      </c>
      <c r="E320" s="263" t="s">
        <v>1</v>
      </c>
      <c r="F320" s="264" t="s">
        <v>398</v>
      </c>
      <c r="G320" s="262"/>
      <c r="H320" s="265">
        <v>0.099000000000000005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1" t="s">
        <v>202</v>
      </c>
      <c r="AU320" s="271" t="s">
        <v>94</v>
      </c>
      <c r="AV320" s="14" t="s">
        <v>94</v>
      </c>
      <c r="AW320" s="14" t="s">
        <v>36</v>
      </c>
      <c r="AX320" s="14" t="s">
        <v>81</v>
      </c>
      <c r="AY320" s="271" t="s">
        <v>133</v>
      </c>
    </row>
    <row r="321" s="14" customFormat="1">
      <c r="A321" s="14"/>
      <c r="B321" s="261"/>
      <c r="C321" s="262"/>
      <c r="D321" s="240" t="s">
        <v>202</v>
      </c>
      <c r="E321" s="263" t="s">
        <v>1</v>
      </c>
      <c r="F321" s="264" t="s">
        <v>399</v>
      </c>
      <c r="G321" s="262"/>
      <c r="H321" s="265">
        <v>0.377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1" t="s">
        <v>202</v>
      </c>
      <c r="AU321" s="271" t="s">
        <v>94</v>
      </c>
      <c r="AV321" s="14" t="s">
        <v>94</v>
      </c>
      <c r="AW321" s="14" t="s">
        <v>36</v>
      </c>
      <c r="AX321" s="14" t="s">
        <v>81</v>
      </c>
      <c r="AY321" s="271" t="s">
        <v>133</v>
      </c>
    </row>
    <row r="322" s="14" customFormat="1">
      <c r="A322" s="14"/>
      <c r="B322" s="261"/>
      <c r="C322" s="262"/>
      <c r="D322" s="240" t="s">
        <v>202</v>
      </c>
      <c r="E322" s="263" t="s">
        <v>1</v>
      </c>
      <c r="F322" s="264" t="s">
        <v>400</v>
      </c>
      <c r="G322" s="262"/>
      <c r="H322" s="265">
        <v>0.070000000000000007</v>
      </c>
      <c r="I322" s="266"/>
      <c r="J322" s="262"/>
      <c r="K322" s="262"/>
      <c r="L322" s="267"/>
      <c r="M322" s="268"/>
      <c r="N322" s="269"/>
      <c r="O322" s="269"/>
      <c r="P322" s="269"/>
      <c r="Q322" s="269"/>
      <c r="R322" s="269"/>
      <c r="S322" s="269"/>
      <c r="T322" s="27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1" t="s">
        <v>202</v>
      </c>
      <c r="AU322" s="271" t="s">
        <v>94</v>
      </c>
      <c r="AV322" s="14" t="s">
        <v>94</v>
      </c>
      <c r="AW322" s="14" t="s">
        <v>36</v>
      </c>
      <c r="AX322" s="14" t="s">
        <v>81</v>
      </c>
      <c r="AY322" s="271" t="s">
        <v>133</v>
      </c>
    </row>
    <row r="323" s="14" customFormat="1">
      <c r="A323" s="14"/>
      <c r="B323" s="261"/>
      <c r="C323" s="262"/>
      <c r="D323" s="240" t="s">
        <v>202</v>
      </c>
      <c r="E323" s="263" t="s">
        <v>1</v>
      </c>
      <c r="F323" s="264" t="s">
        <v>401</v>
      </c>
      <c r="G323" s="262"/>
      <c r="H323" s="265">
        <v>0.048000000000000001</v>
      </c>
      <c r="I323" s="266"/>
      <c r="J323" s="262"/>
      <c r="K323" s="262"/>
      <c r="L323" s="267"/>
      <c r="M323" s="268"/>
      <c r="N323" s="269"/>
      <c r="O323" s="269"/>
      <c r="P323" s="269"/>
      <c r="Q323" s="269"/>
      <c r="R323" s="269"/>
      <c r="S323" s="269"/>
      <c r="T323" s="27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1" t="s">
        <v>202</v>
      </c>
      <c r="AU323" s="271" t="s">
        <v>94</v>
      </c>
      <c r="AV323" s="14" t="s">
        <v>94</v>
      </c>
      <c r="AW323" s="14" t="s">
        <v>36</v>
      </c>
      <c r="AX323" s="14" t="s">
        <v>81</v>
      </c>
      <c r="AY323" s="271" t="s">
        <v>133</v>
      </c>
    </row>
    <row r="324" s="13" customFormat="1">
      <c r="A324" s="13"/>
      <c r="B324" s="251"/>
      <c r="C324" s="252"/>
      <c r="D324" s="240" t="s">
        <v>202</v>
      </c>
      <c r="E324" s="253" t="s">
        <v>1</v>
      </c>
      <c r="F324" s="254" t="s">
        <v>230</v>
      </c>
      <c r="G324" s="252"/>
      <c r="H324" s="253" t="s">
        <v>1</v>
      </c>
      <c r="I324" s="255"/>
      <c r="J324" s="252"/>
      <c r="K324" s="252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202</v>
      </c>
      <c r="AU324" s="260" t="s">
        <v>94</v>
      </c>
      <c r="AV324" s="13" t="s">
        <v>88</v>
      </c>
      <c r="AW324" s="13" t="s">
        <v>36</v>
      </c>
      <c r="AX324" s="13" t="s">
        <v>81</v>
      </c>
      <c r="AY324" s="260" t="s">
        <v>133</v>
      </c>
    </row>
    <row r="325" s="14" customFormat="1">
      <c r="A325" s="14"/>
      <c r="B325" s="261"/>
      <c r="C325" s="262"/>
      <c r="D325" s="240" t="s">
        <v>202</v>
      </c>
      <c r="E325" s="263" t="s">
        <v>1</v>
      </c>
      <c r="F325" s="264" t="s">
        <v>402</v>
      </c>
      <c r="G325" s="262"/>
      <c r="H325" s="265">
        <v>0.30599999999999999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202</v>
      </c>
      <c r="AU325" s="271" t="s">
        <v>94</v>
      </c>
      <c r="AV325" s="14" t="s">
        <v>94</v>
      </c>
      <c r="AW325" s="14" t="s">
        <v>36</v>
      </c>
      <c r="AX325" s="14" t="s">
        <v>81</v>
      </c>
      <c r="AY325" s="271" t="s">
        <v>133</v>
      </c>
    </row>
    <row r="326" s="14" customFormat="1">
      <c r="A326" s="14"/>
      <c r="B326" s="261"/>
      <c r="C326" s="262"/>
      <c r="D326" s="240" t="s">
        <v>202</v>
      </c>
      <c r="E326" s="263" t="s">
        <v>1</v>
      </c>
      <c r="F326" s="264" t="s">
        <v>403</v>
      </c>
      <c r="G326" s="262"/>
      <c r="H326" s="265">
        <v>0.60299999999999998</v>
      </c>
      <c r="I326" s="266"/>
      <c r="J326" s="262"/>
      <c r="K326" s="262"/>
      <c r="L326" s="267"/>
      <c r="M326" s="268"/>
      <c r="N326" s="269"/>
      <c r="O326" s="269"/>
      <c r="P326" s="269"/>
      <c r="Q326" s="269"/>
      <c r="R326" s="269"/>
      <c r="S326" s="269"/>
      <c r="T326" s="27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1" t="s">
        <v>202</v>
      </c>
      <c r="AU326" s="271" t="s">
        <v>94</v>
      </c>
      <c r="AV326" s="14" t="s">
        <v>94</v>
      </c>
      <c r="AW326" s="14" t="s">
        <v>36</v>
      </c>
      <c r="AX326" s="14" t="s">
        <v>81</v>
      </c>
      <c r="AY326" s="271" t="s">
        <v>133</v>
      </c>
    </row>
    <row r="327" s="13" customFormat="1">
      <c r="A327" s="13"/>
      <c r="B327" s="251"/>
      <c r="C327" s="252"/>
      <c r="D327" s="240" t="s">
        <v>202</v>
      </c>
      <c r="E327" s="253" t="s">
        <v>1</v>
      </c>
      <c r="F327" s="254" t="s">
        <v>233</v>
      </c>
      <c r="G327" s="252"/>
      <c r="H327" s="253" t="s">
        <v>1</v>
      </c>
      <c r="I327" s="255"/>
      <c r="J327" s="252"/>
      <c r="K327" s="252"/>
      <c r="L327" s="256"/>
      <c r="M327" s="257"/>
      <c r="N327" s="258"/>
      <c r="O327" s="258"/>
      <c r="P327" s="258"/>
      <c r="Q327" s="258"/>
      <c r="R327" s="258"/>
      <c r="S327" s="258"/>
      <c r="T327" s="25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0" t="s">
        <v>202</v>
      </c>
      <c r="AU327" s="260" t="s">
        <v>94</v>
      </c>
      <c r="AV327" s="13" t="s">
        <v>88</v>
      </c>
      <c r="AW327" s="13" t="s">
        <v>36</v>
      </c>
      <c r="AX327" s="13" t="s">
        <v>81</v>
      </c>
      <c r="AY327" s="260" t="s">
        <v>133</v>
      </c>
    </row>
    <row r="328" s="14" customFormat="1">
      <c r="A328" s="14"/>
      <c r="B328" s="261"/>
      <c r="C328" s="262"/>
      <c r="D328" s="240" t="s">
        <v>202</v>
      </c>
      <c r="E328" s="263" t="s">
        <v>1</v>
      </c>
      <c r="F328" s="264" t="s">
        <v>404</v>
      </c>
      <c r="G328" s="262"/>
      <c r="H328" s="265">
        <v>0.35899999999999999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1" t="s">
        <v>202</v>
      </c>
      <c r="AU328" s="271" t="s">
        <v>94</v>
      </c>
      <c r="AV328" s="14" t="s">
        <v>94</v>
      </c>
      <c r="AW328" s="14" t="s">
        <v>36</v>
      </c>
      <c r="AX328" s="14" t="s">
        <v>81</v>
      </c>
      <c r="AY328" s="271" t="s">
        <v>133</v>
      </c>
    </row>
    <row r="329" s="14" customFormat="1">
      <c r="A329" s="14"/>
      <c r="B329" s="261"/>
      <c r="C329" s="262"/>
      <c r="D329" s="240" t="s">
        <v>202</v>
      </c>
      <c r="E329" s="263" t="s">
        <v>1</v>
      </c>
      <c r="F329" s="264" t="s">
        <v>405</v>
      </c>
      <c r="G329" s="262"/>
      <c r="H329" s="265">
        <v>0.20899999999999999</v>
      </c>
      <c r="I329" s="266"/>
      <c r="J329" s="262"/>
      <c r="K329" s="262"/>
      <c r="L329" s="267"/>
      <c r="M329" s="268"/>
      <c r="N329" s="269"/>
      <c r="O329" s="269"/>
      <c r="P329" s="269"/>
      <c r="Q329" s="269"/>
      <c r="R329" s="269"/>
      <c r="S329" s="269"/>
      <c r="T329" s="27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1" t="s">
        <v>202</v>
      </c>
      <c r="AU329" s="271" t="s">
        <v>94</v>
      </c>
      <c r="AV329" s="14" t="s">
        <v>94</v>
      </c>
      <c r="AW329" s="14" t="s">
        <v>36</v>
      </c>
      <c r="AX329" s="14" t="s">
        <v>81</v>
      </c>
      <c r="AY329" s="271" t="s">
        <v>133</v>
      </c>
    </row>
    <row r="330" s="13" customFormat="1">
      <c r="A330" s="13"/>
      <c r="B330" s="251"/>
      <c r="C330" s="252"/>
      <c r="D330" s="240" t="s">
        <v>202</v>
      </c>
      <c r="E330" s="253" t="s">
        <v>1</v>
      </c>
      <c r="F330" s="254" t="s">
        <v>236</v>
      </c>
      <c r="G330" s="252"/>
      <c r="H330" s="253" t="s">
        <v>1</v>
      </c>
      <c r="I330" s="255"/>
      <c r="J330" s="252"/>
      <c r="K330" s="252"/>
      <c r="L330" s="256"/>
      <c r="M330" s="257"/>
      <c r="N330" s="258"/>
      <c r="O330" s="258"/>
      <c r="P330" s="258"/>
      <c r="Q330" s="258"/>
      <c r="R330" s="258"/>
      <c r="S330" s="258"/>
      <c r="T330" s="25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0" t="s">
        <v>202</v>
      </c>
      <c r="AU330" s="260" t="s">
        <v>94</v>
      </c>
      <c r="AV330" s="13" t="s">
        <v>88</v>
      </c>
      <c r="AW330" s="13" t="s">
        <v>36</v>
      </c>
      <c r="AX330" s="13" t="s">
        <v>81</v>
      </c>
      <c r="AY330" s="260" t="s">
        <v>133</v>
      </c>
    </row>
    <row r="331" s="14" customFormat="1">
      <c r="A331" s="14"/>
      <c r="B331" s="261"/>
      <c r="C331" s="262"/>
      <c r="D331" s="240" t="s">
        <v>202</v>
      </c>
      <c r="E331" s="263" t="s">
        <v>1</v>
      </c>
      <c r="F331" s="264" t="s">
        <v>406</v>
      </c>
      <c r="G331" s="262"/>
      <c r="H331" s="265">
        <v>0.38800000000000001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1" t="s">
        <v>202</v>
      </c>
      <c r="AU331" s="271" t="s">
        <v>94</v>
      </c>
      <c r="AV331" s="14" t="s">
        <v>94</v>
      </c>
      <c r="AW331" s="14" t="s">
        <v>36</v>
      </c>
      <c r="AX331" s="14" t="s">
        <v>81</v>
      </c>
      <c r="AY331" s="271" t="s">
        <v>133</v>
      </c>
    </row>
    <row r="332" s="13" customFormat="1">
      <c r="A332" s="13"/>
      <c r="B332" s="251"/>
      <c r="C332" s="252"/>
      <c r="D332" s="240" t="s">
        <v>202</v>
      </c>
      <c r="E332" s="253" t="s">
        <v>1</v>
      </c>
      <c r="F332" s="254" t="s">
        <v>238</v>
      </c>
      <c r="G332" s="252"/>
      <c r="H332" s="253" t="s">
        <v>1</v>
      </c>
      <c r="I332" s="255"/>
      <c r="J332" s="252"/>
      <c r="K332" s="252"/>
      <c r="L332" s="256"/>
      <c r="M332" s="257"/>
      <c r="N332" s="258"/>
      <c r="O332" s="258"/>
      <c r="P332" s="258"/>
      <c r="Q332" s="258"/>
      <c r="R332" s="258"/>
      <c r="S332" s="258"/>
      <c r="T332" s="25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0" t="s">
        <v>202</v>
      </c>
      <c r="AU332" s="260" t="s">
        <v>94</v>
      </c>
      <c r="AV332" s="13" t="s">
        <v>88</v>
      </c>
      <c r="AW332" s="13" t="s">
        <v>36</v>
      </c>
      <c r="AX332" s="13" t="s">
        <v>81</v>
      </c>
      <c r="AY332" s="260" t="s">
        <v>133</v>
      </c>
    </row>
    <row r="333" s="14" customFormat="1">
      <c r="A333" s="14"/>
      <c r="B333" s="261"/>
      <c r="C333" s="262"/>
      <c r="D333" s="240" t="s">
        <v>202</v>
      </c>
      <c r="E333" s="263" t="s">
        <v>1</v>
      </c>
      <c r="F333" s="264" t="s">
        <v>407</v>
      </c>
      <c r="G333" s="262"/>
      <c r="H333" s="265">
        <v>0.248</v>
      </c>
      <c r="I333" s="266"/>
      <c r="J333" s="262"/>
      <c r="K333" s="262"/>
      <c r="L333" s="267"/>
      <c r="M333" s="268"/>
      <c r="N333" s="269"/>
      <c r="O333" s="269"/>
      <c r="P333" s="269"/>
      <c r="Q333" s="269"/>
      <c r="R333" s="269"/>
      <c r="S333" s="269"/>
      <c r="T333" s="27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1" t="s">
        <v>202</v>
      </c>
      <c r="AU333" s="271" t="s">
        <v>94</v>
      </c>
      <c r="AV333" s="14" t="s">
        <v>94</v>
      </c>
      <c r="AW333" s="14" t="s">
        <v>36</v>
      </c>
      <c r="AX333" s="14" t="s">
        <v>81</v>
      </c>
      <c r="AY333" s="271" t="s">
        <v>133</v>
      </c>
    </row>
    <row r="334" s="13" customFormat="1">
      <c r="A334" s="13"/>
      <c r="B334" s="251"/>
      <c r="C334" s="252"/>
      <c r="D334" s="240" t="s">
        <v>202</v>
      </c>
      <c r="E334" s="253" t="s">
        <v>1</v>
      </c>
      <c r="F334" s="254" t="s">
        <v>240</v>
      </c>
      <c r="G334" s="252"/>
      <c r="H334" s="253" t="s">
        <v>1</v>
      </c>
      <c r="I334" s="255"/>
      <c r="J334" s="252"/>
      <c r="K334" s="252"/>
      <c r="L334" s="256"/>
      <c r="M334" s="257"/>
      <c r="N334" s="258"/>
      <c r="O334" s="258"/>
      <c r="P334" s="258"/>
      <c r="Q334" s="258"/>
      <c r="R334" s="258"/>
      <c r="S334" s="258"/>
      <c r="T334" s="25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0" t="s">
        <v>202</v>
      </c>
      <c r="AU334" s="260" t="s">
        <v>94</v>
      </c>
      <c r="AV334" s="13" t="s">
        <v>88</v>
      </c>
      <c r="AW334" s="13" t="s">
        <v>36</v>
      </c>
      <c r="AX334" s="13" t="s">
        <v>81</v>
      </c>
      <c r="AY334" s="260" t="s">
        <v>133</v>
      </c>
    </row>
    <row r="335" s="14" customFormat="1">
      <c r="A335" s="14"/>
      <c r="B335" s="261"/>
      <c r="C335" s="262"/>
      <c r="D335" s="240" t="s">
        <v>202</v>
      </c>
      <c r="E335" s="263" t="s">
        <v>1</v>
      </c>
      <c r="F335" s="264" t="s">
        <v>408</v>
      </c>
      <c r="G335" s="262"/>
      <c r="H335" s="265">
        <v>1.0780000000000001</v>
      </c>
      <c r="I335" s="266"/>
      <c r="J335" s="262"/>
      <c r="K335" s="262"/>
      <c r="L335" s="267"/>
      <c r="M335" s="268"/>
      <c r="N335" s="269"/>
      <c r="O335" s="269"/>
      <c r="P335" s="269"/>
      <c r="Q335" s="269"/>
      <c r="R335" s="269"/>
      <c r="S335" s="269"/>
      <c r="T335" s="27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1" t="s">
        <v>202</v>
      </c>
      <c r="AU335" s="271" t="s">
        <v>94</v>
      </c>
      <c r="AV335" s="14" t="s">
        <v>94</v>
      </c>
      <c r="AW335" s="14" t="s">
        <v>36</v>
      </c>
      <c r="AX335" s="14" t="s">
        <v>81</v>
      </c>
      <c r="AY335" s="271" t="s">
        <v>133</v>
      </c>
    </row>
    <row r="336" s="16" customFormat="1">
      <c r="A336" s="16"/>
      <c r="B336" s="283"/>
      <c r="C336" s="284"/>
      <c r="D336" s="240" t="s">
        <v>202</v>
      </c>
      <c r="E336" s="285" t="s">
        <v>1</v>
      </c>
      <c r="F336" s="286" t="s">
        <v>316</v>
      </c>
      <c r="G336" s="284"/>
      <c r="H336" s="287">
        <v>10.868999999999998</v>
      </c>
      <c r="I336" s="288"/>
      <c r="J336" s="284"/>
      <c r="K336" s="284"/>
      <c r="L336" s="289"/>
      <c r="M336" s="290"/>
      <c r="N336" s="291"/>
      <c r="O336" s="291"/>
      <c r="P336" s="291"/>
      <c r="Q336" s="291"/>
      <c r="R336" s="291"/>
      <c r="S336" s="291"/>
      <c r="T336" s="292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93" t="s">
        <v>202</v>
      </c>
      <c r="AU336" s="293" t="s">
        <v>94</v>
      </c>
      <c r="AV336" s="16" t="s">
        <v>132</v>
      </c>
      <c r="AW336" s="16" t="s">
        <v>36</v>
      </c>
      <c r="AX336" s="16" t="s">
        <v>88</v>
      </c>
      <c r="AY336" s="293" t="s">
        <v>133</v>
      </c>
    </row>
    <row r="337" s="2" customFormat="1" ht="33" customHeight="1">
      <c r="A337" s="39"/>
      <c r="B337" s="40"/>
      <c r="C337" s="227" t="s">
        <v>176</v>
      </c>
      <c r="D337" s="227" t="s">
        <v>136</v>
      </c>
      <c r="E337" s="228" t="s">
        <v>409</v>
      </c>
      <c r="F337" s="229" t="s">
        <v>410</v>
      </c>
      <c r="G337" s="230" t="s">
        <v>338</v>
      </c>
      <c r="H337" s="231">
        <v>3.4620000000000002</v>
      </c>
      <c r="I337" s="232"/>
      <c r="J337" s="233">
        <f>ROUND(I337*H337,2)</f>
        <v>0</v>
      </c>
      <c r="K337" s="229" t="s">
        <v>197</v>
      </c>
      <c r="L337" s="45"/>
      <c r="M337" s="234" t="s">
        <v>1</v>
      </c>
      <c r="N337" s="235" t="s">
        <v>47</v>
      </c>
      <c r="O337" s="92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8" t="s">
        <v>132</v>
      </c>
      <c r="AT337" s="238" t="s">
        <v>136</v>
      </c>
      <c r="AU337" s="238" t="s">
        <v>94</v>
      </c>
      <c r="AY337" s="18" t="s">
        <v>133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8" t="s">
        <v>94</v>
      </c>
      <c r="BK337" s="239">
        <f>ROUND(I337*H337,2)</f>
        <v>0</v>
      </c>
      <c r="BL337" s="18" t="s">
        <v>132</v>
      </c>
      <c r="BM337" s="238" t="s">
        <v>411</v>
      </c>
    </row>
    <row r="338" s="2" customFormat="1">
      <c r="A338" s="39"/>
      <c r="B338" s="40"/>
      <c r="C338" s="41"/>
      <c r="D338" s="240" t="s">
        <v>141</v>
      </c>
      <c r="E338" s="41"/>
      <c r="F338" s="241" t="s">
        <v>412</v>
      </c>
      <c r="G338" s="41"/>
      <c r="H338" s="41"/>
      <c r="I338" s="242"/>
      <c r="J338" s="41"/>
      <c r="K338" s="41"/>
      <c r="L338" s="45"/>
      <c r="M338" s="243"/>
      <c r="N338" s="244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141</v>
      </c>
      <c r="AU338" s="18" t="s">
        <v>94</v>
      </c>
    </row>
    <row r="339" s="2" customFormat="1">
      <c r="A339" s="39"/>
      <c r="B339" s="40"/>
      <c r="C339" s="41"/>
      <c r="D339" s="249" t="s">
        <v>200</v>
      </c>
      <c r="E339" s="41"/>
      <c r="F339" s="250" t="s">
        <v>413</v>
      </c>
      <c r="G339" s="41"/>
      <c r="H339" s="41"/>
      <c r="I339" s="242"/>
      <c r="J339" s="41"/>
      <c r="K339" s="41"/>
      <c r="L339" s="45"/>
      <c r="M339" s="243"/>
      <c r="N339" s="244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200</v>
      </c>
      <c r="AU339" s="18" t="s">
        <v>94</v>
      </c>
    </row>
    <row r="340" s="13" customFormat="1">
      <c r="A340" s="13"/>
      <c r="B340" s="251"/>
      <c r="C340" s="252"/>
      <c r="D340" s="240" t="s">
        <v>202</v>
      </c>
      <c r="E340" s="253" t="s">
        <v>1</v>
      </c>
      <c r="F340" s="254" t="s">
        <v>414</v>
      </c>
      <c r="G340" s="252"/>
      <c r="H340" s="253" t="s">
        <v>1</v>
      </c>
      <c r="I340" s="255"/>
      <c r="J340" s="252"/>
      <c r="K340" s="252"/>
      <c r="L340" s="256"/>
      <c r="M340" s="257"/>
      <c r="N340" s="258"/>
      <c r="O340" s="258"/>
      <c r="P340" s="258"/>
      <c r="Q340" s="258"/>
      <c r="R340" s="258"/>
      <c r="S340" s="258"/>
      <c r="T340" s="25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0" t="s">
        <v>202</v>
      </c>
      <c r="AU340" s="260" t="s">
        <v>94</v>
      </c>
      <c r="AV340" s="13" t="s">
        <v>88</v>
      </c>
      <c r="AW340" s="13" t="s">
        <v>36</v>
      </c>
      <c r="AX340" s="13" t="s">
        <v>81</v>
      </c>
      <c r="AY340" s="260" t="s">
        <v>133</v>
      </c>
    </row>
    <row r="341" s="14" customFormat="1">
      <c r="A341" s="14"/>
      <c r="B341" s="261"/>
      <c r="C341" s="262"/>
      <c r="D341" s="240" t="s">
        <v>202</v>
      </c>
      <c r="E341" s="263" t="s">
        <v>1</v>
      </c>
      <c r="F341" s="264" t="s">
        <v>415</v>
      </c>
      <c r="G341" s="262"/>
      <c r="H341" s="265">
        <v>3.4620000000000002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1" t="s">
        <v>202</v>
      </c>
      <c r="AU341" s="271" t="s">
        <v>94</v>
      </c>
      <c r="AV341" s="14" t="s">
        <v>94</v>
      </c>
      <c r="AW341" s="14" t="s">
        <v>36</v>
      </c>
      <c r="AX341" s="14" t="s">
        <v>81</v>
      </c>
      <c r="AY341" s="271" t="s">
        <v>133</v>
      </c>
    </row>
    <row r="342" s="16" customFormat="1">
      <c r="A342" s="16"/>
      <c r="B342" s="283"/>
      <c r="C342" s="284"/>
      <c r="D342" s="240" t="s">
        <v>202</v>
      </c>
      <c r="E342" s="285" t="s">
        <v>1</v>
      </c>
      <c r="F342" s="286" t="s">
        <v>316</v>
      </c>
      <c r="G342" s="284"/>
      <c r="H342" s="287">
        <v>3.4620000000000002</v>
      </c>
      <c r="I342" s="288"/>
      <c r="J342" s="284"/>
      <c r="K342" s="284"/>
      <c r="L342" s="289"/>
      <c r="M342" s="290"/>
      <c r="N342" s="291"/>
      <c r="O342" s="291"/>
      <c r="P342" s="291"/>
      <c r="Q342" s="291"/>
      <c r="R342" s="291"/>
      <c r="S342" s="291"/>
      <c r="T342" s="292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93" t="s">
        <v>202</v>
      </c>
      <c r="AU342" s="293" t="s">
        <v>94</v>
      </c>
      <c r="AV342" s="16" t="s">
        <v>132</v>
      </c>
      <c r="AW342" s="16" t="s">
        <v>36</v>
      </c>
      <c r="AX342" s="16" t="s">
        <v>88</v>
      </c>
      <c r="AY342" s="293" t="s">
        <v>133</v>
      </c>
    </row>
    <row r="343" s="2" customFormat="1" ht="44.25" customHeight="1">
      <c r="A343" s="39"/>
      <c r="B343" s="40"/>
      <c r="C343" s="227" t="s">
        <v>181</v>
      </c>
      <c r="D343" s="227" t="s">
        <v>136</v>
      </c>
      <c r="E343" s="228" t="s">
        <v>416</v>
      </c>
      <c r="F343" s="229" t="s">
        <v>417</v>
      </c>
      <c r="G343" s="230" t="s">
        <v>338</v>
      </c>
      <c r="H343" s="231">
        <v>593.66899999999998</v>
      </c>
      <c r="I343" s="232"/>
      <c r="J343" s="233">
        <f>ROUND(I343*H343,2)</f>
        <v>0</v>
      </c>
      <c r="K343" s="229" t="s">
        <v>197</v>
      </c>
      <c r="L343" s="45"/>
      <c r="M343" s="234" t="s">
        <v>1</v>
      </c>
      <c r="N343" s="235" t="s">
        <v>47</v>
      </c>
      <c r="O343" s="92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132</v>
      </c>
      <c r="AT343" s="238" t="s">
        <v>136</v>
      </c>
      <c r="AU343" s="238" t="s">
        <v>94</v>
      </c>
      <c r="AY343" s="18" t="s">
        <v>133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94</v>
      </c>
      <c r="BK343" s="239">
        <f>ROUND(I343*H343,2)</f>
        <v>0</v>
      </c>
      <c r="BL343" s="18" t="s">
        <v>132</v>
      </c>
      <c r="BM343" s="238" t="s">
        <v>418</v>
      </c>
    </row>
    <row r="344" s="2" customFormat="1">
      <c r="A344" s="39"/>
      <c r="B344" s="40"/>
      <c r="C344" s="41"/>
      <c r="D344" s="240" t="s">
        <v>141</v>
      </c>
      <c r="E344" s="41"/>
      <c r="F344" s="241" t="s">
        <v>419</v>
      </c>
      <c r="G344" s="41"/>
      <c r="H344" s="41"/>
      <c r="I344" s="242"/>
      <c r="J344" s="41"/>
      <c r="K344" s="41"/>
      <c r="L344" s="45"/>
      <c r="M344" s="243"/>
      <c r="N344" s="244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141</v>
      </c>
      <c r="AU344" s="18" t="s">
        <v>94</v>
      </c>
    </row>
    <row r="345" s="2" customFormat="1">
      <c r="A345" s="39"/>
      <c r="B345" s="40"/>
      <c r="C345" s="41"/>
      <c r="D345" s="249" t="s">
        <v>200</v>
      </c>
      <c r="E345" s="41"/>
      <c r="F345" s="250" t="s">
        <v>420</v>
      </c>
      <c r="G345" s="41"/>
      <c r="H345" s="41"/>
      <c r="I345" s="242"/>
      <c r="J345" s="41"/>
      <c r="K345" s="41"/>
      <c r="L345" s="45"/>
      <c r="M345" s="243"/>
      <c r="N345" s="244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200</v>
      </c>
      <c r="AU345" s="18" t="s">
        <v>94</v>
      </c>
    </row>
    <row r="346" s="14" customFormat="1">
      <c r="A346" s="14"/>
      <c r="B346" s="261"/>
      <c r="C346" s="262"/>
      <c r="D346" s="240" t="s">
        <v>202</v>
      </c>
      <c r="E346" s="262"/>
      <c r="F346" s="264" t="s">
        <v>421</v>
      </c>
      <c r="G346" s="262"/>
      <c r="H346" s="265">
        <v>593.66899999999998</v>
      </c>
      <c r="I346" s="266"/>
      <c r="J346" s="262"/>
      <c r="K346" s="262"/>
      <c r="L346" s="267"/>
      <c r="M346" s="294"/>
      <c r="N346" s="295"/>
      <c r="O346" s="295"/>
      <c r="P346" s="295"/>
      <c r="Q346" s="295"/>
      <c r="R346" s="295"/>
      <c r="S346" s="295"/>
      <c r="T346" s="29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202</v>
      </c>
      <c r="AU346" s="271" t="s">
        <v>94</v>
      </c>
      <c r="AV346" s="14" t="s">
        <v>94</v>
      </c>
      <c r="AW346" s="14" t="s">
        <v>4</v>
      </c>
      <c r="AX346" s="14" t="s">
        <v>88</v>
      </c>
      <c r="AY346" s="271" t="s">
        <v>133</v>
      </c>
    </row>
    <row r="347" s="2" customFormat="1" ht="6.96" customHeight="1">
      <c r="A347" s="39"/>
      <c r="B347" s="67"/>
      <c r="C347" s="68"/>
      <c r="D347" s="68"/>
      <c r="E347" s="68"/>
      <c r="F347" s="68"/>
      <c r="G347" s="68"/>
      <c r="H347" s="68"/>
      <c r="I347" s="68"/>
      <c r="J347" s="68"/>
      <c r="K347" s="68"/>
      <c r="L347" s="45"/>
      <c r="M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</row>
  </sheetData>
  <sheetProtection sheet="1" autoFilter="0" formatColumns="0" formatRows="0" objects="1" scenarios="1" spinCount="100000" saltValue="iQ23JEEKvbcFtSR/JTGEcsKhwPsX5acD/YwY+wKQKaHKjNrISpc2k3eWNgy/afi0YEO4+o1Luw8TKOzURqoiyQ==" hashValue="70x8QwtcFapY/k5CpPPFgtUsZKXSyTzlgY1/b0QoHHW9u907W9oAB6kNPI0dIlr0t4ET9ByT0E/LFL9lT3IrDA==" algorithmName="SHA-512" password="CC35"/>
  <autoFilter ref="C122:K3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hyperlinks>
    <hyperlink ref="F128" r:id="rId1" display="https://podminky.urs.cz/item/CS_URS_2024_02/981013313"/>
    <hyperlink ref="F246" r:id="rId2" display="https://podminky.urs.cz/item/CS_URS_2024_02/981513116"/>
    <hyperlink ref="F264" r:id="rId3" display="https://podminky.urs.cz/item/CS_URS_2024_02/997006512"/>
    <hyperlink ref="F267" r:id="rId4" display="https://podminky.urs.cz/item/CS_URS_2024_02/997006519"/>
    <hyperlink ref="F272" r:id="rId5" display="https://podminky.urs.cz/item/CS_URS_2024_02/997013609"/>
    <hyperlink ref="F282" r:id="rId6" display="https://podminky.urs.cz/item/CS_URS_2024_02/997013631"/>
    <hyperlink ref="F287" r:id="rId7" display="https://podminky.urs.cz/item/CS_URS_2024_02/997013804"/>
    <hyperlink ref="F301" r:id="rId8" display="https://podminky.urs.cz/item/CS_URS_2024_02/997013811"/>
    <hyperlink ref="F339" r:id="rId9" display="https://podminky.urs.cz/item/CS_URS_2024_02/997013814"/>
    <hyperlink ref="F345" r:id="rId10" display="https://podminky.urs.cz/item/CS_URS_2024_02/99701386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104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Transformace domova Černovice - Lidmaň III. - KNL Gabrielka (Demolice)</v>
      </c>
      <c r="F7" s="151"/>
      <c r="G7" s="151"/>
      <c r="H7" s="151"/>
      <c r="L7" s="21"/>
    </row>
    <row r="8" s="1" customFormat="1" ht="12" customHeight="1">
      <c r="B8" s="21"/>
      <c r="D8" s="151" t="s">
        <v>105</v>
      </c>
      <c r="L8" s="21"/>
    </row>
    <row r="9" s="2" customFormat="1" ht="16.5" customHeight="1">
      <c r="A9" s="39"/>
      <c r="B9" s="45"/>
      <c r="C9" s="39"/>
      <c r="D9" s="39"/>
      <c r="E9" s="152" t="s">
        <v>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107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422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96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7. 1. 2025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1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30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32</v>
      </c>
      <c r="E22" s="39"/>
      <c r="F22" s="39"/>
      <c r="G22" s="39"/>
      <c r="H22" s="39"/>
      <c r="I22" s="151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1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28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7.25" customHeight="1">
      <c r="A29" s="155"/>
      <c r="B29" s="156"/>
      <c r="C29" s="155"/>
      <c r="D29" s="155"/>
      <c r="E29" s="157" t="s">
        <v>109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41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43</v>
      </c>
      <c r="G34" s="39"/>
      <c r="H34" s="39"/>
      <c r="I34" s="162" t="s">
        <v>42</v>
      </c>
      <c r="J34" s="162" t="s">
        <v>44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45</v>
      </c>
      <c r="E35" s="151" t="s">
        <v>46</v>
      </c>
      <c r="F35" s="164">
        <f>ROUND((SUM(BE123:BE216)),  2)</f>
        <v>0</v>
      </c>
      <c r="G35" s="39"/>
      <c r="H35" s="39"/>
      <c r="I35" s="165">
        <v>0.20999999999999999</v>
      </c>
      <c r="J35" s="164">
        <f>ROUND(((SUM(BE123:BE216))*I35),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47</v>
      </c>
      <c r="F36" s="164">
        <f>ROUND((SUM(BF123:BF216)),  2)</f>
        <v>0</v>
      </c>
      <c r="G36" s="39"/>
      <c r="H36" s="39"/>
      <c r="I36" s="165">
        <v>0.12</v>
      </c>
      <c r="J36" s="164">
        <f>ROUND(((SUM(BF123:BF216))*I36),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ROUND((SUM(BG123:BG216)),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49</v>
      </c>
      <c r="F38" s="164">
        <f>ROUND((SUM(BH123:BH216)),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50</v>
      </c>
      <c r="F39" s="164">
        <f>ROUND((SUM(BI123:BI216)),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51</v>
      </c>
      <c r="E41" s="168"/>
      <c r="F41" s="168"/>
      <c r="G41" s="169" t="s">
        <v>52</v>
      </c>
      <c r="H41" s="170" t="s">
        <v>53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54</v>
      </c>
      <c r="E50" s="174"/>
      <c r="F50" s="174"/>
      <c r="G50" s="173" t="s">
        <v>55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56</v>
      </c>
      <c r="E61" s="176"/>
      <c r="F61" s="177" t="s">
        <v>57</v>
      </c>
      <c r="G61" s="175" t="s">
        <v>56</v>
      </c>
      <c r="H61" s="176"/>
      <c r="I61" s="176"/>
      <c r="J61" s="178" t="s">
        <v>57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58</v>
      </c>
      <c r="E65" s="179"/>
      <c r="F65" s="179"/>
      <c r="G65" s="173" t="s">
        <v>59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56</v>
      </c>
      <c r="E76" s="176"/>
      <c r="F76" s="177" t="s">
        <v>57</v>
      </c>
      <c r="G76" s="175" t="s">
        <v>56</v>
      </c>
      <c r="H76" s="176"/>
      <c r="I76" s="176"/>
      <c r="J76" s="178" t="s">
        <v>57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Transformace domova Černovice - Lidmaň III. - KNL Gabrielka (Demolice)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00-01 - Oplocení - bourání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Kamenice nad Lipou, část Gabrielka</v>
      </c>
      <c r="G91" s="41"/>
      <c r="H91" s="41"/>
      <c r="I91" s="33" t="s">
        <v>22</v>
      </c>
      <c r="J91" s="80" t="str">
        <f>IF(J14="","",J14)</f>
        <v>7. 1. 2025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Kraj Vysočina</v>
      </c>
      <c r="G93" s="41"/>
      <c r="H93" s="41"/>
      <c r="I93" s="33" t="s">
        <v>32</v>
      </c>
      <c r="J93" s="37" t="str">
        <f>E23</f>
        <v>PROJEKT CENTRUM NOVA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111</v>
      </c>
      <c r="D96" s="186"/>
      <c r="E96" s="186"/>
      <c r="F96" s="186"/>
      <c r="G96" s="186"/>
      <c r="H96" s="186"/>
      <c r="I96" s="186"/>
      <c r="J96" s="187" t="s">
        <v>112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113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114</v>
      </c>
    </row>
    <row r="99" s="9" customFormat="1" ht="24.96" customHeight="1">
      <c r="A99" s="9"/>
      <c r="B99" s="189"/>
      <c r="C99" s="190"/>
      <c r="D99" s="191" t="s">
        <v>188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189</v>
      </c>
      <c r="E100" s="197"/>
      <c r="F100" s="197"/>
      <c r="G100" s="197"/>
      <c r="H100" s="197"/>
      <c r="I100" s="197"/>
      <c r="J100" s="198">
        <f>J125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190</v>
      </c>
      <c r="E101" s="197"/>
      <c r="F101" s="197"/>
      <c r="G101" s="197"/>
      <c r="H101" s="197"/>
      <c r="I101" s="197"/>
      <c r="J101" s="198">
        <f>J179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84" t="str">
        <f>E7</f>
        <v>Transformace domova Černovice - Lidmaň III. - KNL Gabrielka (Demolice)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105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106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00-01 - Oplocení - bourání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>Kamenice nad Lipou, část Gabrielka</v>
      </c>
      <c r="G117" s="41"/>
      <c r="H117" s="41"/>
      <c r="I117" s="33" t="s">
        <v>22</v>
      </c>
      <c r="J117" s="80" t="str">
        <f>IF(J14="","",J14)</f>
        <v>7. 1. 2025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E17</f>
        <v>Kraj Vysočina</v>
      </c>
      <c r="G119" s="41"/>
      <c r="H119" s="41"/>
      <c r="I119" s="33" t="s">
        <v>32</v>
      </c>
      <c r="J119" s="37" t="str">
        <f>E23</f>
        <v>PROJEKT CENTRUM NOVA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IF(E20="","",E20)</f>
        <v>Vyplň údaj</v>
      </c>
      <c r="G120" s="41"/>
      <c r="H120" s="41"/>
      <c r="I120" s="33" t="s">
        <v>37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118</v>
      </c>
      <c r="D122" s="203" t="s">
        <v>66</v>
      </c>
      <c r="E122" s="203" t="s">
        <v>62</v>
      </c>
      <c r="F122" s="203" t="s">
        <v>63</v>
      </c>
      <c r="G122" s="203" t="s">
        <v>119</v>
      </c>
      <c r="H122" s="203" t="s">
        <v>120</v>
      </c>
      <c r="I122" s="203" t="s">
        <v>121</v>
      </c>
      <c r="J122" s="203" t="s">
        <v>112</v>
      </c>
      <c r="K122" s="204" t="s">
        <v>122</v>
      </c>
      <c r="L122" s="205"/>
      <c r="M122" s="101" t="s">
        <v>1</v>
      </c>
      <c r="N122" s="102" t="s">
        <v>45</v>
      </c>
      <c r="O122" s="102" t="s">
        <v>123</v>
      </c>
      <c r="P122" s="102" t="s">
        <v>124</v>
      </c>
      <c r="Q122" s="102" t="s">
        <v>125</v>
      </c>
      <c r="R122" s="102" t="s">
        <v>126</v>
      </c>
      <c r="S122" s="102" t="s">
        <v>127</v>
      </c>
      <c r="T122" s="103" t="s">
        <v>128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129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</f>
        <v>0</v>
      </c>
      <c r="Q123" s="105"/>
      <c r="R123" s="208">
        <f>R124</f>
        <v>0</v>
      </c>
      <c r="S123" s="105"/>
      <c r="T123" s="209">
        <f>T124</f>
        <v>104.5937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114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80</v>
      </c>
      <c r="E124" s="214" t="s">
        <v>191</v>
      </c>
      <c r="F124" s="214" t="s">
        <v>192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P125+P179</f>
        <v>0</v>
      </c>
      <c r="Q124" s="219"/>
      <c r="R124" s="220">
        <f>R125+R179</f>
        <v>0</v>
      </c>
      <c r="S124" s="219"/>
      <c r="T124" s="221">
        <f>T125+T179</f>
        <v>104.5937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88</v>
      </c>
      <c r="AT124" s="223" t="s">
        <v>80</v>
      </c>
      <c r="AU124" s="223" t="s">
        <v>81</v>
      </c>
      <c r="AY124" s="222" t="s">
        <v>133</v>
      </c>
      <c r="BK124" s="224">
        <f>BK125+BK179</f>
        <v>0</v>
      </c>
    </row>
    <row r="125" s="12" customFormat="1" ht="22.8" customHeight="1">
      <c r="A125" s="12"/>
      <c r="B125" s="211"/>
      <c r="C125" s="212"/>
      <c r="D125" s="213" t="s">
        <v>80</v>
      </c>
      <c r="E125" s="225" t="s">
        <v>176</v>
      </c>
      <c r="F125" s="225" t="s">
        <v>193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SUM(P126:P178)</f>
        <v>0</v>
      </c>
      <c r="Q125" s="219"/>
      <c r="R125" s="220">
        <f>SUM(R126:R178)</f>
        <v>0</v>
      </c>
      <c r="S125" s="219"/>
      <c r="T125" s="221">
        <f>SUM(T126:T178)</f>
        <v>104.5937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88</v>
      </c>
      <c r="AT125" s="223" t="s">
        <v>80</v>
      </c>
      <c r="AU125" s="223" t="s">
        <v>88</v>
      </c>
      <c r="AY125" s="222" t="s">
        <v>133</v>
      </c>
      <c r="BK125" s="224">
        <f>SUM(BK126:BK178)</f>
        <v>0</v>
      </c>
    </row>
    <row r="126" s="2" customFormat="1" ht="16.5" customHeight="1">
      <c r="A126" s="39"/>
      <c r="B126" s="40"/>
      <c r="C126" s="227" t="s">
        <v>88</v>
      </c>
      <c r="D126" s="227" t="s">
        <v>136</v>
      </c>
      <c r="E126" s="228" t="s">
        <v>423</v>
      </c>
      <c r="F126" s="229" t="s">
        <v>424</v>
      </c>
      <c r="G126" s="230" t="s">
        <v>196</v>
      </c>
      <c r="H126" s="231">
        <v>38.524000000000001</v>
      </c>
      <c r="I126" s="232"/>
      <c r="J126" s="233">
        <f>ROUND(I126*H126,2)</f>
        <v>0</v>
      </c>
      <c r="K126" s="229" t="s">
        <v>197</v>
      </c>
      <c r="L126" s="45"/>
      <c r="M126" s="234" t="s">
        <v>1</v>
      </c>
      <c r="N126" s="235" t="s">
        <v>47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2</v>
      </c>
      <c r="T126" s="237">
        <f>S126*H126</f>
        <v>77.048000000000002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132</v>
      </c>
      <c r="AT126" s="238" t="s">
        <v>136</v>
      </c>
      <c r="AU126" s="238" t="s">
        <v>94</v>
      </c>
      <c r="AY126" s="18" t="s">
        <v>133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94</v>
      </c>
      <c r="BK126" s="239">
        <f>ROUND(I126*H126,2)</f>
        <v>0</v>
      </c>
      <c r="BL126" s="18" t="s">
        <v>132</v>
      </c>
      <c r="BM126" s="238" t="s">
        <v>425</v>
      </c>
    </row>
    <row r="127" s="2" customFormat="1">
      <c r="A127" s="39"/>
      <c r="B127" s="40"/>
      <c r="C127" s="41"/>
      <c r="D127" s="240" t="s">
        <v>141</v>
      </c>
      <c r="E127" s="41"/>
      <c r="F127" s="241" t="s">
        <v>424</v>
      </c>
      <c r="G127" s="41"/>
      <c r="H127" s="41"/>
      <c r="I127" s="242"/>
      <c r="J127" s="41"/>
      <c r="K127" s="41"/>
      <c r="L127" s="45"/>
      <c r="M127" s="243"/>
      <c r="N127" s="244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141</v>
      </c>
      <c r="AU127" s="18" t="s">
        <v>94</v>
      </c>
    </row>
    <row r="128" s="2" customFormat="1">
      <c r="A128" s="39"/>
      <c r="B128" s="40"/>
      <c r="C128" s="41"/>
      <c r="D128" s="249" t="s">
        <v>200</v>
      </c>
      <c r="E128" s="41"/>
      <c r="F128" s="250" t="s">
        <v>426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200</v>
      </c>
      <c r="AU128" s="18" t="s">
        <v>94</v>
      </c>
    </row>
    <row r="129" s="13" customFormat="1">
      <c r="A129" s="13"/>
      <c r="B129" s="251"/>
      <c r="C129" s="252"/>
      <c r="D129" s="240" t="s">
        <v>202</v>
      </c>
      <c r="E129" s="253" t="s">
        <v>1</v>
      </c>
      <c r="F129" s="254" t="s">
        <v>427</v>
      </c>
      <c r="G129" s="252"/>
      <c r="H129" s="253" t="s">
        <v>1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202</v>
      </c>
      <c r="AU129" s="260" t="s">
        <v>94</v>
      </c>
      <c r="AV129" s="13" t="s">
        <v>88</v>
      </c>
      <c r="AW129" s="13" t="s">
        <v>36</v>
      </c>
      <c r="AX129" s="13" t="s">
        <v>81</v>
      </c>
      <c r="AY129" s="260" t="s">
        <v>133</v>
      </c>
    </row>
    <row r="130" s="14" customFormat="1">
      <c r="A130" s="14"/>
      <c r="B130" s="261"/>
      <c r="C130" s="262"/>
      <c r="D130" s="240" t="s">
        <v>202</v>
      </c>
      <c r="E130" s="263" t="s">
        <v>1</v>
      </c>
      <c r="F130" s="264" t="s">
        <v>428</v>
      </c>
      <c r="G130" s="262"/>
      <c r="H130" s="265">
        <v>13.5</v>
      </c>
      <c r="I130" s="266"/>
      <c r="J130" s="262"/>
      <c r="K130" s="262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202</v>
      </c>
      <c r="AU130" s="271" t="s">
        <v>94</v>
      </c>
      <c r="AV130" s="14" t="s">
        <v>94</v>
      </c>
      <c r="AW130" s="14" t="s">
        <v>36</v>
      </c>
      <c r="AX130" s="14" t="s">
        <v>81</v>
      </c>
      <c r="AY130" s="271" t="s">
        <v>133</v>
      </c>
    </row>
    <row r="131" s="13" customFormat="1">
      <c r="A131" s="13"/>
      <c r="B131" s="251"/>
      <c r="C131" s="252"/>
      <c r="D131" s="240" t="s">
        <v>202</v>
      </c>
      <c r="E131" s="253" t="s">
        <v>1</v>
      </c>
      <c r="F131" s="254" t="s">
        <v>429</v>
      </c>
      <c r="G131" s="252"/>
      <c r="H131" s="253" t="s">
        <v>1</v>
      </c>
      <c r="I131" s="255"/>
      <c r="J131" s="252"/>
      <c r="K131" s="252"/>
      <c r="L131" s="256"/>
      <c r="M131" s="257"/>
      <c r="N131" s="258"/>
      <c r="O131" s="258"/>
      <c r="P131" s="258"/>
      <c r="Q131" s="258"/>
      <c r="R131" s="258"/>
      <c r="S131" s="258"/>
      <c r="T131" s="25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0" t="s">
        <v>202</v>
      </c>
      <c r="AU131" s="260" t="s">
        <v>94</v>
      </c>
      <c r="AV131" s="13" t="s">
        <v>88</v>
      </c>
      <c r="AW131" s="13" t="s">
        <v>36</v>
      </c>
      <c r="AX131" s="13" t="s">
        <v>81</v>
      </c>
      <c r="AY131" s="260" t="s">
        <v>133</v>
      </c>
    </row>
    <row r="132" s="14" customFormat="1">
      <c r="A132" s="14"/>
      <c r="B132" s="261"/>
      <c r="C132" s="262"/>
      <c r="D132" s="240" t="s">
        <v>202</v>
      </c>
      <c r="E132" s="263" t="s">
        <v>1</v>
      </c>
      <c r="F132" s="264" t="s">
        <v>430</v>
      </c>
      <c r="G132" s="262"/>
      <c r="H132" s="265">
        <v>10.800000000000001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1" t="s">
        <v>202</v>
      </c>
      <c r="AU132" s="271" t="s">
        <v>94</v>
      </c>
      <c r="AV132" s="14" t="s">
        <v>94</v>
      </c>
      <c r="AW132" s="14" t="s">
        <v>36</v>
      </c>
      <c r="AX132" s="14" t="s">
        <v>81</v>
      </c>
      <c r="AY132" s="271" t="s">
        <v>133</v>
      </c>
    </row>
    <row r="133" s="13" customFormat="1">
      <c r="A133" s="13"/>
      <c r="B133" s="251"/>
      <c r="C133" s="252"/>
      <c r="D133" s="240" t="s">
        <v>202</v>
      </c>
      <c r="E133" s="253" t="s">
        <v>1</v>
      </c>
      <c r="F133" s="254" t="s">
        <v>431</v>
      </c>
      <c r="G133" s="252"/>
      <c r="H133" s="253" t="s">
        <v>1</v>
      </c>
      <c r="I133" s="255"/>
      <c r="J133" s="252"/>
      <c r="K133" s="252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202</v>
      </c>
      <c r="AU133" s="260" t="s">
        <v>94</v>
      </c>
      <c r="AV133" s="13" t="s">
        <v>88</v>
      </c>
      <c r="AW133" s="13" t="s">
        <v>36</v>
      </c>
      <c r="AX133" s="13" t="s">
        <v>81</v>
      </c>
      <c r="AY133" s="260" t="s">
        <v>133</v>
      </c>
    </row>
    <row r="134" s="14" customFormat="1">
      <c r="A134" s="14"/>
      <c r="B134" s="261"/>
      <c r="C134" s="262"/>
      <c r="D134" s="240" t="s">
        <v>202</v>
      </c>
      <c r="E134" s="263" t="s">
        <v>1</v>
      </c>
      <c r="F134" s="264" t="s">
        <v>432</v>
      </c>
      <c r="G134" s="262"/>
      <c r="H134" s="265">
        <v>1.024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202</v>
      </c>
      <c r="AU134" s="271" t="s">
        <v>94</v>
      </c>
      <c r="AV134" s="14" t="s">
        <v>94</v>
      </c>
      <c r="AW134" s="14" t="s">
        <v>36</v>
      </c>
      <c r="AX134" s="14" t="s">
        <v>81</v>
      </c>
      <c r="AY134" s="271" t="s">
        <v>133</v>
      </c>
    </row>
    <row r="135" s="13" customFormat="1">
      <c r="A135" s="13"/>
      <c r="B135" s="251"/>
      <c r="C135" s="252"/>
      <c r="D135" s="240" t="s">
        <v>202</v>
      </c>
      <c r="E135" s="253" t="s">
        <v>1</v>
      </c>
      <c r="F135" s="254" t="s">
        <v>433</v>
      </c>
      <c r="G135" s="252"/>
      <c r="H135" s="253" t="s">
        <v>1</v>
      </c>
      <c r="I135" s="255"/>
      <c r="J135" s="252"/>
      <c r="K135" s="252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202</v>
      </c>
      <c r="AU135" s="260" t="s">
        <v>94</v>
      </c>
      <c r="AV135" s="13" t="s">
        <v>88</v>
      </c>
      <c r="AW135" s="13" t="s">
        <v>36</v>
      </c>
      <c r="AX135" s="13" t="s">
        <v>81</v>
      </c>
      <c r="AY135" s="260" t="s">
        <v>133</v>
      </c>
    </row>
    <row r="136" s="14" customFormat="1">
      <c r="A136" s="14"/>
      <c r="B136" s="261"/>
      <c r="C136" s="262"/>
      <c r="D136" s="240" t="s">
        <v>202</v>
      </c>
      <c r="E136" s="263" t="s">
        <v>1</v>
      </c>
      <c r="F136" s="264" t="s">
        <v>434</v>
      </c>
      <c r="G136" s="262"/>
      <c r="H136" s="265">
        <v>13.199999999999999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202</v>
      </c>
      <c r="AU136" s="271" t="s">
        <v>94</v>
      </c>
      <c r="AV136" s="14" t="s">
        <v>94</v>
      </c>
      <c r="AW136" s="14" t="s">
        <v>36</v>
      </c>
      <c r="AX136" s="14" t="s">
        <v>81</v>
      </c>
      <c r="AY136" s="271" t="s">
        <v>133</v>
      </c>
    </row>
    <row r="137" s="16" customFormat="1">
      <c r="A137" s="16"/>
      <c r="B137" s="283"/>
      <c r="C137" s="284"/>
      <c r="D137" s="240" t="s">
        <v>202</v>
      </c>
      <c r="E137" s="285" t="s">
        <v>1</v>
      </c>
      <c r="F137" s="286" t="s">
        <v>316</v>
      </c>
      <c r="G137" s="284"/>
      <c r="H137" s="287">
        <v>38.524000000000001</v>
      </c>
      <c r="I137" s="288"/>
      <c r="J137" s="284"/>
      <c r="K137" s="284"/>
      <c r="L137" s="289"/>
      <c r="M137" s="290"/>
      <c r="N137" s="291"/>
      <c r="O137" s="291"/>
      <c r="P137" s="291"/>
      <c r="Q137" s="291"/>
      <c r="R137" s="291"/>
      <c r="S137" s="291"/>
      <c r="T137" s="292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93" t="s">
        <v>202</v>
      </c>
      <c r="AU137" s="293" t="s">
        <v>94</v>
      </c>
      <c r="AV137" s="16" t="s">
        <v>132</v>
      </c>
      <c r="AW137" s="16" t="s">
        <v>36</v>
      </c>
      <c r="AX137" s="16" t="s">
        <v>88</v>
      </c>
      <c r="AY137" s="293" t="s">
        <v>133</v>
      </c>
    </row>
    <row r="138" s="2" customFormat="1" ht="24.15" customHeight="1">
      <c r="A138" s="39"/>
      <c r="B138" s="40"/>
      <c r="C138" s="227" t="s">
        <v>94</v>
      </c>
      <c r="D138" s="227" t="s">
        <v>136</v>
      </c>
      <c r="E138" s="228" t="s">
        <v>435</v>
      </c>
      <c r="F138" s="229" t="s">
        <v>436</v>
      </c>
      <c r="G138" s="230" t="s">
        <v>196</v>
      </c>
      <c r="H138" s="231">
        <v>4.5</v>
      </c>
      <c r="I138" s="232"/>
      <c r="J138" s="233">
        <f>ROUND(I138*H138,2)</f>
        <v>0</v>
      </c>
      <c r="K138" s="229" t="s">
        <v>197</v>
      </c>
      <c r="L138" s="45"/>
      <c r="M138" s="234" t="s">
        <v>1</v>
      </c>
      <c r="N138" s="235" t="s">
        <v>47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1</v>
      </c>
      <c r="T138" s="237">
        <f>S138*H138</f>
        <v>4.5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132</v>
      </c>
      <c r="AT138" s="238" t="s">
        <v>136</v>
      </c>
      <c r="AU138" s="238" t="s">
        <v>94</v>
      </c>
      <c r="AY138" s="18" t="s">
        <v>133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94</v>
      </c>
      <c r="BK138" s="239">
        <f>ROUND(I138*H138,2)</f>
        <v>0</v>
      </c>
      <c r="BL138" s="18" t="s">
        <v>132</v>
      </c>
      <c r="BM138" s="238" t="s">
        <v>437</v>
      </c>
    </row>
    <row r="139" s="2" customFormat="1">
      <c r="A139" s="39"/>
      <c r="B139" s="40"/>
      <c r="C139" s="41"/>
      <c r="D139" s="240" t="s">
        <v>141</v>
      </c>
      <c r="E139" s="41"/>
      <c r="F139" s="241" t="s">
        <v>438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141</v>
      </c>
      <c r="AU139" s="18" t="s">
        <v>94</v>
      </c>
    </row>
    <row r="140" s="2" customFormat="1">
      <c r="A140" s="39"/>
      <c r="B140" s="40"/>
      <c r="C140" s="41"/>
      <c r="D140" s="249" t="s">
        <v>200</v>
      </c>
      <c r="E140" s="41"/>
      <c r="F140" s="250" t="s">
        <v>439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200</v>
      </c>
      <c r="AU140" s="18" t="s">
        <v>94</v>
      </c>
    </row>
    <row r="141" s="13" customFormat="1">
      <c r="A141" s="13"/>
      <c r="B141" s="251"/>
      <c r="C141" s="252"/>
      <c r="D141" s="240" t="s">
        <v>202</v>
      </c>
      <c r="E141" s="253" t="s">
        <v>1</v>
      </c>
      <c r="F141" s="254" t="s">
        <v>429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202</v>
      </c>
      <c r="AU141" s="260" t="s">
        <v>94</v>
      </c>
      <c r="AV141" s="13" t="s">
        <v>88</v>
      </c>
      <c r="AW141" s="13" t="s">
        <v>36</v>
      </c>
      <c r="AX141" s="13" t="s">
        <v>81</v>
      </c>
      <c r="AY141" s="260" t="s">
        <v>133</v>
      </c>
    </row>
    <row r="142" s="14" customFormat="1">
      <c r="A142" s="14"/>
      <c r="B142" s="261"/>
      <c r="C142" s="262"/>
      <c r="D142" s="240" t="s">
        <v>202</v>
      </c>
      <c r="E142" s="263" t="s">
        <v>1</v>
      </c>
      <c r="F142" s="264" t="s">
        <v>440</v>
      </c>
      <c r="G142" s="262"/>
      <c r="H142" s="265">
        <v>4.5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202</v>
      </c>
      <c r="AU142" s="271" t="s">
        <v>94</v>
      </c>
      <c r="AV142" s="14" t="s">
        <v>94</v>
      </c>
      <c r="AW142" s="14" t="s">
        <v>36</v>
      </c>
      <c r="AX142" s="14" t="s">
        <v>81</v>
      </c>
      <c r="AY142" s="271" t="s">
        <v>133</v>
      </c>
    </row>
    <row r="143" s="16" customFormat="1">
      <c r="A143" s="16"/>
      <c r="B143" s="283"/>
      <c r="C143" s="284"/>
      <c r="D143" s="240" t="s">
        <v>202</v>
      </c>
      <c r="E143" s="285" t="s">
        <v>1</v>
      </c>
      <c r="F143" s="286" t="s">
        <v>316</v>
      </c>
      <c r="G143" s="284"/>
      <c r="H143" s="287">
        <v>4.5</v>
      </c>
      <c r="I143" s="288"/>
      <c r="J143" s="284"/>
      <c r="K143" s="284"/>
      <c r="L143" s="289"/>
      <c r="M143" s="290"/>
      <c r="N143" s="291"/>
      <c r="O143" s="291"/>
      <c r="P143" s="291"/>
      <c r="Q143" s="291"/>
      <c r="R143" s="291"/>
      <c r="S143" s="291"/>
      <c r="T143" s="292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93" t="s">
        <v>202</v>
      </c>
      <c r="AU143" s="293" t="s">
        <v>94</v>
      </c>
      <c r="AV143" s="16" t="s">
        <v>132</v>
      </c>
      <c r="AW143" s="16" t="s">
        <v>36</v>
      </c>
      <c r="AX143" s="16" t="s">
        <v>88</v>
      </c>
      <c r="AY143" s="293" t="s">
        <v>133</v>
      </c>
    </row>
    <row r="144" s="2" customFormat="1" ht="24.15" customHeight="1">
      <c r="A144" s="39"/>
      <c r="B144" s="40"/>
      <c r="C144" s="227" t="s">
        <v>147</v>
      </c>
      <c r="D144" s="227" t="s">
        <v>136</v>
      </c>
      <c r="E144" s="228" t="s">
        <v>441</v>
      </c>
      <c r="F144" s="229" t="s">
        <v>442</v>
      </c>
      <c r="G144" s="230" t="s">
        <v>196</v>
      </c>
      <c r="H144" s="231">
        <v>4.7590000000000003</v>
      </c>
      <c r="I144" s="232"/>
      <c r="J144" s="233">
        <f>ROUND(I144*H144,2)</f>
        <v>0</v>
      </c>
      <c r="K144" s="229" t="s">
        <v>197</v>
      </c>
      <c r="L144" s="45"/>
      <c r="M144" s="234" t="s">
        <v>1</v>
      </c>
      <c r="N144" s="235" t="s">
        <v>47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1.8</v>
      </c>
      <c r="T144" s="237">
        <f>S144*H144</f>
        <v>8.5662000000000003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132</v>
      </c>
      <c r="AT144" s="238" t="s">
        <v>136</v>
      </c>
      <c r="AU144" s="238" t="s">
        <v>94</v>
      </c>
      <c r="AY144" s="18" t="s">
        <v>133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94</v>
      </c>
      <c r="BK144" s="239">
        <f>ROUND(I144*H144,2)</f>
        <v>0</v>
      </c>
      <c r="BL144" s="18" t="s">
        <v>132</v>
      </c>
      <c r="BM144" s="238" t="s">
        <v>443</v>
      </c>
    </row>
    <row r="145" s="2" customFormat="1">
      <c r="A145" s="39"/>
      <c r="B145" s="40"/>
      <c r="C145" s="41"/>
      <c r="D145" s="240" t="s">
        <v>141</v>
      </c>
      <c r="E145" s="41"/>
      <c r="F145" s="241" t="s">
        <v>444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141</v>
      </c>
      <c r="AU145" s="18" t="s">
        <v>94</v>
      </c>
    </row>
    <row r="146" s="2" customFormat="1">
      <c r="A146" s="39"/>
      <c r="B146" s="40"/>
      <c r="C146" s="41"/>
      <c r="D146" s="249" t="s">
        <v>200</v>
      </c>
      <c r="E146" s="41"/>
      <c r="F146" s="250" t="s">
        <v>445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200</v>
      </c>
      <c r="AU146" s="18" t="s">
        <v>94</v>
      </c>
    </row>
    <row r="147" s="13" customFormat="1">
      <c r="A147" s="13"/>
      <c r="B147" s="251"/>
      <c r="C147" s="252"/>
      <c r="D147" s="240" t="s">
        <v>202</v>
      </c>
      <c r="E147" s="253" t="s">
        <v>1</v>
      </c>
      <c r="F147" s="254" t="s">
        <v>429</v>
      </c>
      <c r="G147" s="252"/>
      <c r="H147" s="253" t="s">
        <v>1</v>
      </c>
      <c r="I147" s="255"/>
      <c r="J147" s="252"/>
      <c r="K147" s="252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202</v>
      </c>
      <c r="AU147" s="260" t="s">
        <v>94</v>
      </c>
      <c r="AV147" s="13" t="s">
        <v>88</v>
      </c>
      <c r="AW147" s="13" t="s">
        <v>36</v>
      </c>
      <c r="AX147" s="13" t="s">
        <v>81</v>
      </c>
      <c r="AY147" s="260" t="s">
        <v>133</v>
      </c>
    </row>
    <row r="148" s="13" customFormat="1">
      <c r="A148" s="13"/>
      <c r="B148" s="251"/>
      <c r="C148" s="252"/>
      <c r="D148" s="240" t="s">
        <v>202</v>
      </c>
      <c r="E148" s="253" t="s">
        <v>1</v>
      </c>
      <c r="F148" s="254" t="s">
        <v>446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202</v>
      </c>
      <c r="AU148" s="260" t="s">
        <v>94</v>
      </c>
      <c r="AV148" s="13" t="s">
        <v>88</v>
      </c>
      <c r="AW148" s="13" t="s">
        <v>36</v>
      </c>
      <c r="AX148" s="13" t="s">
        <v>81</v>
      </c>
      <c r="AY148" s="260" t="s">
        <v>133</v>
      </c>
    </row>
    <row r="149" s="14" customFormat="1">
      <c r="A149" s="14"/>
      <c r="B149" s="261"/>
      <c r="C149" s="262"/>
      <c r="D149" s="240" t="s">
        <v>202</v>
      </c>
      <c r="E149" s="263" t="s">
        <v>1</v>
      </c>
      <c r="F149" s="264" t="s">
        <v>447</v>
      </c>
      <c r="G149" s="262"/>
      <c r="H149" s="265">
        <v>2.0249999999999999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202</v>
      </c>
      <c r="AU149" s="271" t="s">
        <v>94</v>
      </c>
      <c r="AV149" s="14" t="s">
        <v>94</v>
      </c>
      <c r="AW149" s="14" t="s">
        <v>36</v>
      </c>
      <c r="AX149" s="14" t="s">
        <v>81</v>
      </c>
      <c r="AY149" s="271" t="s">
        <v>133</v>
      </c>
    </row>
    <row r="150" s="14" customFormat="1">
      <c r="A150" s="14"/>
      <c r="B150" s="261"/>
      <c r="C150" s="262"/>
      <c r="D150" s="240" t="s">
        <v>202</v>
      </c>
      <c r="E150" s="263" t="s">
        <v>1</v>
      </c>
      <c r="F150" s="264" t="s">
        <v>448</v>
      </c>
      <c r="G150" s="262"/>
      <c r="H150" s="265">
        <v>2.734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202</v>
      </c>
      <c r="AU150" s="271" t="s">
        <v>94</v>
      </c>
      <c r="AV150" s="14" t="s">
        <v>94</v>
      </c>
      <c r="AW150" s="14" t="s">
        <v>36</v>
      </c>
      <c r="AX150" s="14" t="s">
        <v>81</v>
      </c>
      <c r="AY150" s="271" t="s">
        <v>133</v>
      </c>
    </row>
    <row r="151" s="16" customFormat="1">
      <c r="A151" s="16"/>
      <c r="B151" s="283"/>
      <c r="C151" s="284"/>
      <c r="D151" s="240" t="s">
        <v>202</v>
      </c>
      <c r="E151" s="285" t="s">
        <v>1</v>
      </c>
      <c r="F151" s="286" t="s">
        <v>316</v>
      </c>
      <c r="G151" s="284"/>
      <c r="H151" s="287">
        <v>4.7590000000000003</v>
      </c>
      <c r="I151" s="288"/>
      <c r="J151" s="284"/>
      <c r="K151" s="284"/>
      <c r="L151" s="289"/>
      <c r="M151" s="290"/>
      <c r="N151" s="291"/>
      <c r="O151" s="291"/>
      <c r="P151" s="291"/>
      <c r="Q151" s="291"/>
      <c r="R151" s="291"/>
      <c r="S151" s="291"/>
      <c r="T151" s="292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3" t="s">
        <v>202</v>
      </c>
      <c r="AU151" s="293" t="s">
        <v>94</v>
      </c>
      <c r="AV151" s="16" t="s">
        <v>132</v>
      </c>
      <c r="AW151" s="16" t="s">
        <v>36</v>
      </c>
      <c r="AX151" s="16" t="s">
        <v>88</v>
      </c>
      <c r="AY151" s="293" t="s">
        <v>133</v>
      </c>
    </row>
    <row r="152" s="2" customFormat="1" ht="24.15" customHeight="1">
      <c r="A152" s="39"/>
      <c r="B152" s="40"/>
      <c r="C152" s="227" t="s">
        <v>132</v>
      </c>
      <c r="D152" s="227" t="s">
        <v>136</v>
      </c>
      <c r="E152" s="228" t="s">
        <v>449</v>
      </c>
      <c r="F152" s="229" t="s">
        <v>450</v>
      </c>
      <c r="G152" s="230" t="s">
        <v>451</v>
      </c>
      <c r="H152" s="231">
        <v>25</v>
      </c>
      <c r="I152" s="232"/>
      <c r="J152" s="233">
        <f>ROUND(I152*H152,2)</f>
        <v>0</v>
      </c>
      <c r="K152" s="229" t="s">
        <v>197</v>
      </c>
      <c r="L152" s="45"/>
      <c r="M152" s="234" t="s">
        <v>1</v>
      </c>
      <c r="N152" s="235" t="s">
        <v>47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0.059999999999999998</v>
      </c>
      <c r="T152" s="237">
        <f>S152*H152</f>
        <v>1.5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132</v>
      </c>
      <c r="AT152" s="238" t="s">
        <v>136</v>
      </c>
      <c r="AU152" s="238" t="s">
        <v>94</v>
      </c>
      <c r="AY152" s="18" t="s">
        <v>133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94</v>
      </c>
      <c r="BK152" s="239">
        <f>ROUND(I152*H152,2)</f>
        <v>0</v>
      </c>
      <c r="BL152" s="18" t="s">
        <v>132</v>
      </c>
      <c r="BM152" s="238" t="s">
        <v>452</v>
      </c>
    </row>
    <row r="153" s="2" customFormat="1">
      <c r="A153" s="39"/>
      <c r="B153" s="40"/>
      <c r="C153" s="41"/>
      <c r="D153" s="240" t="s">
        <v>141</v>
      </c>
      <c r="E153" s="41"/>
      <c r="F153" s="241" t="s">
        <v>453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141</v>
      </c>
      <c r="AU153" s="18" t="s">
        <v>94</v>
      </c>
    </row>
    <row r="154" s="2" customFormat="1">
      <c r="A154" s="39"/>
      <c r="B154" s="40"/>
      <c r="C154" s="41"/>
      <c r="D154" s="249" t="s">
        <v>200</v>
      </c>
      <c r="E154" s="41"/>
      <c r="F154" s="250" t="s">
        <v>454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200</v>
      </c>
      <c r="AU154" s="18" t="s">
        <v>94</v>
      </c>
    </row>
    <row r="155" s="2" customFormat="1" ht="24.15" customHeight="1">
      <c r="A155" s="39"/>
      <c r="B155" s="40"/>
      <c r="C155" s="227" t="s">
        <v>156</v>
      </c>
      <c r="D155" s="227" t="s">
        <v>136</v>
      </c>
      <c r="E155" s="228" t="s">
        <v>455</v>
      </c>
      <c r="F155" s="229" t="s">
        <v>456</v>
      </c>
      <c r="G155" s="230" t="s">
        <v>451</v>
      </c>
      <c r="H155" s="231">
        <v>40</v>
      </c>
      <c r="I155" s="232"/>
      <c r="J155" s="233">
        <f>ROUND(I155*H155,2)</f>
        <v>0</v>
      </c>
      <c r="K155" s="229" t="s">
        <v>197</v>
      </c>
      <c r="L155" s="45"/>
      <c r="M155" s="234" t="s">
        <v>1</v>
      </c>
      <c r="N155" s="235" t="s">
        <v>47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0.059999999999999998</v>
      </c>
      <c r="T155" s="237">
        <f>S155*H155</f>
        <v>2.3999999999999999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132</v>
      </c>
      <c r="AT155" s="238" t="s">
        <v>136</v>
      </c>
      <c r="AU155" s="238" t="s">
        <v>94</v>
      </c>
      <c r="AY155" s="18" t="s">
        <v>133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94</v>
      </c>
      <c r="BK155" s="239">
        <f>ROUND(I155*H155,2)</f>
        <v>0</v>
      </c>
      <c r="BL155" s="18" t="s">
        <v>132</v>
      </c>
      <c r="BM155" s="238" t="s">
        <v>457</v>
      </c>
    </row>
    <row r="156" s="2" customFormat="1">
      <c r="A156" s="39"/>
      <c r="B156" s="40"/>
      <c r="C156" s="41"/>
      <c r="D156" s="240" t="s">
        <v>141</v>
      </c>
      <c r="E156" s="41"/>
      <c r="F156" s="241" t="s">
        <v>458</v>
      </c>
      <c r="G156" s="41"/>
      <c r="H156" s="41"/>
      <c r="I156" s="242"/>
      <c r="J156" s="41"/>
      <c r="K156" s="41"/>
      <c r="L156" s="45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141</v>
      </c>
      <c r="AU156" s="18" t="s">
        <v>94</v>
      </c>
    </row>
    <row r="157" s="2" customFormat="1">
      <c r="A157" s="39"/>
      <c r="B157" s="40"/>
      <c r="C157" s="41"/>
      <c r="D157" s="249" t="s">
        <v>200</v>
      </c>
      <c r="E157" s="41"/>
      <c r="F157" s="250" t="s">
        <v>459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200</v>
      </c>
      <c r="AU157" s="18" t="s">
        <v>94</v>
      </c>
    </row>
    <row r="158" s="2" customFormat="1" ht="24.15" customHeight="1">
      <c r="A158" s="39"/>
      <c r="B158" s="40"/>
      <c r="C158" s="227" t="s">
        <v>161</v>
      </c>
      <c r="D158" s="227" t="s">
        <v>136</v>
      </c>
      <c r="E158" s="228" t="s">
        <v>460</v>
      </c>
      <c r="F158" s="229" t="s">
        <v>461</v>
      </c>
      <c r="G158" s="230" t="s">
        <v>462</v>
      </c>
      <c r="H158" s="231">
        <v>20</v>
      </c>
      <c r="I158" s="232"/>
      <c r="J158" s="233">
        <f>ROUND(I158*H158,2)</f>
        <v>0</v>
      </c>
      <c r="K158" s="229" t="s">
        <v>197</v>
      </c>
      <c r="L158" s="45"/>
      <c r="M158" s="234" t="s">
        <v>1</v>
      </c>
      <c r="N158" s="235" t="s">
        <v>47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0.16800000000000001</v>
      </c>
      <c r="T158" s="237">
        <f>S158*H158</f>
        <v>3.3600000000000003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132</v>
      </c>
      <c r="AT158" s="238" t="s">
        <v>136</v>
      </c>
      <c r="AU158" s="238" t="s">
        <v>94</v>
      </c>
      <c r="AY158" s="18" t="s">
        <v>133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94</v>
      </c>
      <c r="BK158" s="239">
        <f>ROUND(I158*H158,2)</f>
        <v>0</v>
      </c>
      <c r="BL158" s="18" t="s">
        <v>132</v>
      </c>
      <c r="BM158" s="238" t="s">
        <v>463</v>
      </c>
    </row>
    <row r="159" s="2" customFormat="1">
      <c r="A159" s="39"/>
      <c r="B159" s="40"/>
      <c r="C159" s="41"/>
      <c r="D159" s="240" t="s">
        <v>141</v>
      </c>
      <c r="E159" s="41"/>
      <c r="F159" s="241" t="s">
        <v>464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141</v>
      </c>
      <c r="AU159" s="18" t="s">
        <v>94</v>
      </c>
    </row>
    <row r="160" s="2" customFormat="1">
      <c r="A160" s="39"/>
      <c r="B160" s="40"/>
      <c r="C160" s="41"/>
      <c r="D160" s="249" t="s">
        <v>200</v>
      </c>
      <c r="E160" s="41"/>
      <c r="F160" s="250" t="s">
        <v>465</v>
      </c>
      <c r="G160" s="41"/>
      <c r="H160" s="41"/>
      <c r="I160" s="242"/>
      <c r="J160" s="41"/>
      <c r="K160" s="41"/>
      <c r="L160" s="45"/>
      <c r="M160" s="243"/>
      <c r="N160" s="244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200</v>
      </c>
      <c r="AU160" s="18" t="s">
        <v>94</v>
      </c>
    </row>
    <row r="161" s="2" customFormat="1" ht="24.15" customHeight="1">
      <c r="A161" s="39"/>
      <c r="B161" s="40"/>
      <c r="C161" s="227" t="s">
        <v>166</v>
      </c>
      <c r="D161" s="227" t="s">
        <v>136</v>
      </c>
      <c r="E161" s="228" t="s">
        <v>466</v>
      </c>
      <c r="F161" s="229" t="s">
        <v>467</v>
      </c>
      <c r="G161" s="230" t="s">
        <v>462</v>
      </c>
      <c r="H161" s="231">
        <v>9</v>
      </c>
      <c r="I161" s="232"/>
      <c r="J161" s="233">
        <f>ROUND(I161*H161,2)</f>
        <v>0</v>
      </c>
      <c r="K161" s="229" t="s">
        <v>197</v>
      </c>
      <c r="L161" s="45"/>
      <c r="M161" s="234" t="s">
        <v>1</v>
      </c>
      <c r="N161" s="235" t="s">
        <v>47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0.084000000000000005</v>
      </c>
      <c r="T161" s="237">
        <f>S161*H161</f>
        <v>0.75600000000000001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132</v>
      </c>
      <c r="AT161" s="238" t="s">
        <v>136</v>
      </c>
      <c r="AU161" s="238" t="s">
        <v>94</v>
      </c>
      <c r="AY161" s="18" t="s">
        <v>133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94</v>
      </c>
      <c r="BK161" s="239">
        <f>ROUND(I161*H161,2)</f>
        <v>0</v>
      </c>
      <c r="BL161" s="18" t="s">
        <v>132</v>
      </c>
      <c r="BM161" s="238" t="s">
        <v>468</v>
      </c>
    </row>
    <row r="162" s="2" customFormat="1">
      <c r="A162" s="39"/>
      <c r="B162" s="40"/>
      <c r="C162" s="41"/>
      <c r="D162" s="240" t="s">
        <v>141</v>
      </c>
      <c r="E162" s="41"/>
      <c r="F162" s="241" t="s">
        <v>469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141</v>
      </c>
      <c r="AU162" s="18" t="s">
        <v>94</v>
      </c>
    </row>
    <row r="163" s="2" customFormat="1">
      <c r="A163" s="39"/>
      <c r="B163" s="40"/>
      <c r="C163" s="41"/>
      <c r="D163" s="249" t="s">
        <v>200</v>
      </c>
      <c r="E163" s="41"/>
      <c r="F163" s="250" t="s">
        <v>470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200</v>
      </c>
      <c r="AU163" s="18" t="s">
        <v>94</v>
      </c>
    </row>
    <row r="164" s="2" customFormat="1" ht="24.15" customHeight="1">
      <c r="A164" s="39"/>
      <c r="B164" s="40"/>
      <c r="C164" s="227" t="s">
        <v>171</v>
      </c>
      <c r="D164" s="227" t="s">
        <v>136</v>
      </c>
      <c r="E164" s="228" t="s">
        <v>471</v>
      </c>
      <c r="F164" s="229" t="s">
        <v>472</v>
      </c>
      <c r="G164" s="230" t="s">
        <v>462</v>
      </c>
      <c r="H164" s="231">
        <v>26</v>
      </c>
      <c r="I164" s="232"/>
      <c r="J164" s="233">
        <f>ROUND(I164*H164,2)</f>
        <v>0</v>
      </c>
      <c r="K164" s="229" t="s">
        <v>197</v>
      </c>
      <c r="L164" s="45"/>
      <c r="M164" s="234" t="s">
        <v>1</v>
      </c>
      <c r="N164" s="235" t="s">
        <v>47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0.16500000000000001</v>
      </c>
      <c r="T164" s="237">
        <f>S164*H164</f>
        <v>4.29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132</v>
      </c>
      <c r="AT164" s="238" t="s">
        <v>136</v>
      </c>
      <c r="AU164" s="238" t="s">
        <v>94</v>
      </c>
      <c r="AY164" s="18" t="s">
        <v>133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94</v>
      </c>
      <c r="BK164" s="239">
        <f>ROUND(I164*H164,2)</f>
        <v>0</v>
      </c>
      <c r="BL164" s="18" t="s">
        <v>132</v>
      </c>
      <c r="BM164" s="238" t="s">
        <v>473</v>
      </c>
    </row>
    <row r="165" s="2" customFormat="1">
      <c r="A165" s="39"/>
      <c r="B165" s="40"/>
      <c r="C165" s="41"/>
      <c r="D165" s="240" t="s">
        <v>141</v>
      </c>
      <c r="E165" s="41"/>
      <c r="F165" s="241" t="s">
        <v>474</v>
      </c>
      <c r="G165" s="41"/>
      <c r="H165" s="41"/>
      <c r="I165" s="242"/>
      <c r="J165" s="41"/>
      <c r="K165" s="41"/>
      <c r="L165" s="45"/>
      <c r="M165" s="243"/>
      <c r="N165" s="24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141</v>
      </c>
      <c r="AU165" s="18" t="s">
        <v>94</v>
      </c>
    </row>
    <row r="166" s="2" customFormat="1">
      <c r="A166" s="39"/>
      <c r="B166" s="40"/>
      <c r="C166" s="41"/>
      <c r="D166" s="249" t="s">
        <v>200</v>
      </c>
      <c r="E166" s="41"/>
      <c r="F166" s="250" t="s">
        <v>475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200</v>
      </c>
      <c r="AU166" s="18" t="s">
        <v>94</v>
      </c>
    </row>
    <row r="167" s="2" customFormat="1" ht="24.15" customHeight="1">
      <c r="A167" s="39"/>
      <c r="B167" s="40"/>
      <c r="C167" s="227" t="s">
        <v>176</v>
      </c>
      <c r="D167" s="227" t="s">
        <v>136</v>
      </c>
      <c r="E167" s="228" t="s">
        <v>476</v>
      </c>
      <c r="F167" s="229" t="s">
        <v>477</v>
      </c>
      <c r="G167" s="230" t="s">
        <v>451</v>
      </c>
      <c r="H167" s="231">
        <v>45</v>
      </c>
      <c r="I167" s="232"/>
      <c r="J167" s="233">
        <f>ROUND(I167*H167,2)</f>
        <v>0</v>
      </c>
      <c r="K167" s="229" t="s">
        <v>197</v>
      </c>
      <c r="L167" s="45"/>
      <c r="M167" s="234" t="s">
        <v>1</v>
      </c>
      <c r="N167" s="235" t="s">
        <v>47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0.00198</v>
      </c>
      <c r="T167" s="237">
        <f>S167*H167</f>
        <v>0.089099999999999999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132</v>
      </c>
      <c r="AT167" s="238" t="s">
        <v>136</v>
      </c>
      <c r="AU167" s="238" t="s">
        <v>94</v>
      </c>
      <c r="AY167" s="18" t="s">
        <v>133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94</v>
      </c>
      <c r="BK167" s="239">
        <f>ROUND(I167*H167,2)</f>
        <v>0</v>
      </c>
      <c r="BL167" s="18" t="s">
        <v>132</v>
      </c>
      <c r="BM167" s="238" t="s">
        <v>478</v>
      </c>
    </row>
    <row r="168" s="2" customFormat="1">
      <c r="A168" s="39"/>
      <c r="B168" s="40"/>
      <c r="C168" s="41"/>
      <c r="D168" s="240" t="s">
        <v>141</v>
      </c>
      <c r="E168" s="41"/>
      <c r="F168" s="241" t="s">
        <v>479</v>
      </c>
      <c r="G168" s="41"/>
      <c r="H168" s="41"/>
      <c r="I168" s="242"/>
      <c r="J168" s="41"/>
      <c r="K168" s="41"/>
      <c r="L168" s="45"/>
      <c r="M168" s="243"/>
      <c r="N168" s="24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141</v>
      </c>
      <c r="AU168" s="18" t="s">
        <v>94</v>
      </c>
    </row>
    <row r="169" s="2" customFormat="1">
      <c r="A169" s="39"/>
      <c r="B169" s="40"/>
      <c r="C169" s="41"/>
      <c r="D169" s="249" t="s">
        <v>200</v>
      </c>
      <c r="E169" s="41"/>
      <c r="F169" s="250" t="s">
        <v>480</v>
      </c>
      <c r="G169" s="41"/>
      <c r="H169" s="41"/>
      <c r="I169" s="242"/>
      <c r="J169" s="41"/>
      <c r="K169" s="41"/>
      <c r="L169" s="45"/>
      <c r="M169" s="243"/>
      <c r="N169" s="24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200</v>
      </c>
      <c r="AU169" s="18" t="s">
        <v>94</v>
      </c>
    </row>
    <row r="170" s="2" customFormat="1" ht="24.15" customHeight="1">
      <c r="A170" s="39"/>
      <c r="B170" s="40"/>
      <c r="C170" s="227" t="s">
        <v>181</v>
      </c>
      <c r="D170" s="227" t="s">
        <v>136</v>
      </c>
      <c r="E170" s="228" t="s">
        <v>481</v>
      </c>
      <c r="F170" s="229" t="s">
        <v>482</v>
      </c>
      <c r="G170" s="230" t="s">
        <v>451</v>
      </c>
      <c r="H170" s="231">
        <v>105</v>
      </c>
      <c r="I170" s="232"/>
      <c r="J170" s="233">
        <f>ROUND(I170*H170,2)</f>
        <v>0</v>
      </c>
      <c r="K170" s="229" t="s">
        <v>197</v>
      </c>
      <c r="L170" s="45"/>
      <c r="M170" s="234" t="s">
        <v>1</v>
      </c>
      <c r="N170" s="235" t="s">
        <v>47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0.00248</v>
      </c>
      <c r="T170" s="237">
        <f>S170*H170</f>
        <v>0.26040000000000002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132</v>
      </c>
      <c r="AT170" s="238" t="s">
        <v>136</v>
      </c>
      <c r="AU170" s="238" t="s">
        <v>94</v>
      </c>
      <c r="AY170" s="18" t="s">
        <v>133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94</v>
      </c>
      <c r="BK170" s="239">
        <f>ROUND(I170*H170,2)</f>
        <v>0</v>
      </c>
      <c r="BL170" s="18" t="s">
        <v>132</v>
      </c>
      <c r="BM170" s="238" t="s">
        <v>483</v>
      </c>
    </row>
    <row r="171" s="2" customFormat="1">
      <c r="A171" s="39"/>
      <c r="B171" s="40"/>
      <c r="C171" s="41"/>
      <c r="D171" s="240" t="s">
        <v>141</v>
      </c>
      <c r="E171" s="41"/>
      <c r="F171" s="241" t="s">
        <v>484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141</v>
      </c>
      <c r="AU171" s="18" t="s">
        <v>94</v>
      </c>
    </row>
    <row r="172" s="2" customFormat="1">
      <c r="A172" s="39"/>
      <c r="B172" s="40"/>
      <c r="C172" s="41"/>
      <c r="D172" s="249" t="s">
        <v>200</v>
      </c>
      <c r="E172" s="41"/>
      <c r="F172" s="250" t="s">
        <v>485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200</v>
      </c>
      <c r="AU172" s="18" t="s">
        <v>94</v>
      </c>
    </row>
    <row r="173" s="2" customFormat="1" ht="21.75" customHeight="1">
      <c r="A173" s="39"/>
      <c r="B173" s="40"/>
      <c r="C173" s="227" t="s">
        <v>486</v>
      </c>
      <c r="D173" s="227" t="s">
        <v>136</v>
      </c>
      <c r="E173" s="228" t="s">
        <v>487</v>
      </c>
      <c r="F173" s="229" t="s">
        <v>488</v>
      </c>
      <c r="G173" s="230" t="s">
        <v>462</v>
      </c>
      <c r="H173" s="231">
        <v>6.4000000000000004</v>
      </c>
      <c r="I173" s="232"/>
      <c r="J173" s="233">
        <f>ROUND(I173*H173,2)</f>
        <v>0</v>
      </c>
      <c r="K173" s="229" t="s">
        <v>197</v>
      </c>
      <c r="L173" s="45"/>
      <c r="M173" s="234" t="s">
        <v>1</v>
      </c>
      <c r="N173" s="235" t="s">
        <v>47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0.28499999999999998</v>
      </c>
      <c r="T173" s="237">
        <f>S173*H173</f>
        <v>1.8239999999999998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132</v>
      </c>
      <c r="AT173" s="238" t="s">
        <v>136</v>
      </c>
      <c r="AU173" s="238" t="s">
        <v>94</v>
      </c>
      <c r="AY173" s="18" t="s">
        <v>133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94</v>
      </c>
      <c r="BK173" s="239">
        <f>ROUND(I173*H173,2)</f>
        <v>0</v>
      </c>
      <c r="BL173" s="18" t="s">
        <v>132</v>
      </c>
      <c r="BM173" s="238" t="s">
        <v>489</v>
      </c>
    </row>
    <row r="174" s="2" customFormat="1">
      <c r="A174" s="39"/>
      <c r="B174" s="40"/>
      <c r="C174" s="41"/>
      <c r="D174" s="240" t="s">
        <v>141</v>
      </c>
      <c r="E174" s="41"/>
      <c r="F174" s="241" t="s">
        <v>490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141</v>
      </c>
      <c r="AU174" s="18" t="s">
        <v>94</v>
      </c>
    </row>
    <row r="175" s="2" customFormat="1">
      <c r="A175" s="39"/>
      <c r="B175" s="40"/>
      <c r="C175" s="41"/>
      <c r="D175" s="249" t="s">
        <v>200</v>
      </c>
      <c r="E175" s="41"/>
      <c r="F175" s="250" t="s">
        <v>491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200</v>
      </c>
      <c r="AU175" s="18" t="s">
        <v>94</v>
      </c>
    </row>
    <row r="176" s="13" customFormat="1">
      <c r="A176" s="13"/>
      <c r="B176" s="251"/>
      <c r="C176" s="252"/>
      <c r="D176" s="240" t="s">
        <v>202</v>
      </c>
      <c r="E176" s="253" t="s">
        <v>1</v>
      </c>
      <c r="F176" s="254" t="s">
        <v>492</v>
      </c>
      <c r="G176" s="252"/>
      <c r="H176" s="253" t="s">
        <v>1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202</v>
      </c>
      <c r="AU176" s="260" t="s">
        <v>94</v>
      </c>
      <c r="AV176" s="13" t="s">
        <v>88</v>
      </c>
      <c r="AW176" s="13" t="s">
        <v>36</v>
      </c>
      <c r="AX176" s="13" t="s">
        <v>81</v>
      </c>
      <c r="AY176" s="260" t="s">
        <v>133</v>
      </c>
    </row>
    <row r="177" s="14" customFormat="1">
      <c r="A177" s="14"/>
      <c r="B177" s="261"/>
      <c r="C177" s="262"/>
      <c r="D177" s="240" t="s">
        <v>202</v>
      </c>
      <c r="E177" s="263" t="s">
        <v>1</v>
      </c>
      <c r="F177" s="264" t="s">
        <v>493</v>
      </c>
      <c r="G177" s="262"/>
      <c r="H177" s="265">
        <v>6.4000000000000004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202</v>
      </c>
      <c r="AU177" s="271" t="s">
        <v>94</v>
      </c>
      <c r="AV177" s="14" t="s">
        <v>94</v>
      </c>
      <c r="AW177" s="14" t="s">
        <v>36</v>
      </c>
      <c r="AX177" s="14" t="s">
        <v>81</v>
      </c>
      <c r="AY177" s="271" t="s">
        <v>133</v>
      </c>
    </row>
    <row r="178" s="16" customFormat="1">
      <c r="A178" s="16"/>
      <c r="B178" s="283"/>
      <c r="C178" s="284"/>
      <c r="D178" s="240" t="s">
        <v>202</v>
      </c>
      <c r="E178" s="285" t="s">
        <v>1</v>
      </c>
      <c r="F178" s="286" t="s">
        <v>316</v>
      </c>
      <c r="G178" s="284"/>
      <c r="H178" s="287">
        <v>6.4000000000000004</v>
      </c>
      <c r="I178" s="288"/>
      <c r="J178" s="284"/>
      <c r="K178" s="284"/>
      <c r="L178" s="289"/>
      <c r="M178" s="290"/>
      <c r="N178" s="291"/>
      <c r="O178" s="291"/>
      <c r="P178" s="291"/>
      <c r="Q178" s="291"/>
      <c r="R178" s="291"/>
      <c r="S178" s="291"/>
      <c r="T178" s="292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93" t="s">
        <v>202</v>
      </c>
      <c r="AU178" s="293" t="s">
        <v>94</v>
      </c>
      <c r="AV178" s="16" t="s">
        <v>132</v>
      </c>
      <c r="AW178" s="16" t="s">
        <v>36</v>
      </c>
      <c r="AX178" s="16" t="s">
        <v>88</v>
      </c>
      <c r="AY178" s="293" t="s">
        <v>133</v>
      </c>
    </row>
    <row r="179" s="12" customFormat="1" ht="22.8" customHeight="1">
      <c r="A179" s="12"/>
      <c r="B179" s="211"/>
      <c r="C179" s="212"/>
      <c r="D179" s="213" t="s">
        <v>80</v>
      </c>
      <c r="E179" s="225" t="s">
        <v>334</v>
      </c>
      <c r="F179" s="225" t="s">
        <v>335</v>
      </c>
      <c r="G179" s="212"/>
      <c r="H179" s="212"/>
      <c r="I179" s="215"/>
      <c r="J179" s="226">
        <f>BK179</f>
        <v>0</v>
      </c>
      <c r="K179" s="212"/>
      <c r="L179" s="217"/>
      <c r="M179" s="218"/>
      <c r="N179" s="219"/>
      <c r="O179" s="219"/>
      <c r="P179" s="220">
        <f>SUM(P180:P216)</f>
        <v>0</v>
      </c>
      <c r="Q179" s="219"/>
      <c r="R179" s="220">
        <f>SUM(R180:R216)</f>
        <v>0</v>
      </c>
      <c r="S179" s="219"/>
      <c r="T179" s="221">
        <f>SUM(T180:T216)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88</v>
      </c>
      <c r="AT179" s="223" t="s">
        <v>80</v>
      </c>
      <c r="AU179" s="223" t="s">
        <v>88</v>
      </c>
      <c r="AY179" s="222" t="s">
        <v>133</v>
      </c>
      <c r="BK179" s="224">
        <f>SUM(BK180:BK216)</f>
        <v>0</v>
      </c>
    </row>
    <row r="180" s="2" customFormat="1" ht="24.15" customHeight="1">
      <c r="A180" s="39"/>
      <c r="B180" s="40"/>
      <c r="C180" s="227" t="s">
        <v>8</v>
      </c>
      <c r="D180" s="227" t="s">
        <v>136</v>
      </c>
      <c r="E180" s="228" t="s">
        <v>494</v>
      </c>
      <c r="F180" s="229" t="s">
        <v>495</v>
      </c>
      <c r="G180" s="230" t="s">
        <v>338</v>
      </c>
      <c r="H180" s="231">
        <v>104.59399999999999</v>
      </c>
      <c r="I180" s="232"/>
      <c r="J180" s="233">
        <f>ROUND(I180*H180,2)</f>
        <v>0</v>
      </c>
      <c r="K180" s="229" t="s">
        <v>197</v>
      </c>
      <c r="L180" s="45"/>
      <c r="M180" s="234" t="s">
        <v>1</v>
      </c>
      <c r="N180" s="235" t="s">
        <v>47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132</v>
      </c>
      <c r="AT180" s="238" t="s">
        <v>136</v>
      </c>
      <c r="AU180" s="238" t="s">
        <v>94</v>
      </c>
      <c r="AY180" s="18" t="s">
        <v>133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94</v>
      </c>
      <c r="BK180" s="239">
        <f>ROUND(I180*H180,2)</f>
        <v>0</v>
      </c>
      <c r="BL180" s="18" t="s">
        <v>132</v>
      </c>
      <c r="BM180" s="238" t="s">
        <v>496</v>
      </c>
    </row>
    <row r="181" s="2" customFormat="1">
      <c r="A181" s="39"/>
      <c r="B181" s="40"/>
      <c r="C181" s="41"/>
      <c r="D181" s="240" t="s">
        <v>141</v>
      </c>
      <c r="E181" s="41"/>
      <c r="F181" s="241" t="s">
        <v>497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141</v>
      </c>
      <c r="AU181" s="18" t="s">
        <v>94</v>
      </c>
    </row>
    <row r="182" s="2" customFormat="1">
      <c r="A182" s="39"/>
      <c r="B182" s="40"/>
      <c r="C182" s="41"/>
      <c r="D182" s="249" t="s">
        <v>200</v>
      </c>
      <c r="E182" s="41"/>
      <c r="F182" s="250" t="s">
        <v>498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200</v>
      </c>
      <c r="AU182" s="18" t="s">
        <v>94</v>
      </c>
    </row>
    <row r="183" s="2" customFormat="1" ht="24.15" customHeight="1">
      <c r="A183" s="39"/>
      <c r="B183" s="40"/>
      <c r="C183" s="227" t="s">
        <v>499</v>
      </c>
      <c r="D183" s="227" t="s">
        <v>136</v>
      </c>
      <c r="E183" s="228" t="s">
        <v>500</v>
      </c>
      <c r="F183" s="229" t="s">
        <v>501</v>
      </c>
      <c r="G183" s="230" t="s">
        <v>338</v>
      </c>
      <c r="H183" s="231">
        <v>2510.2559999999999</v>
      </c>
      <c r="I183" s="232"/>
      <c r="J183" s="233">
        <f>ROUND(I183*H183,2)</f>
        <v>0</v>
      </c>
      <c r="K183" s="229" t="s">
        <v>197</v>
      </c>
      <c r="L183" s="45"/>
      <c r="M183" s="234" t="s">
        <v>1</v>
      </c>
      <c r="N183" s="235" t="s">
        <v>47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132</v>
      </c>
      <c r="AT183" s="238" t="s">
        <v>136</v>
      </c>
      <c r="AU183" s="238" t="s">
        <v>94</v>
      </c>
      <c r="AY183" s="18" t="s">
        <v>133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94</v>
      </c>
      <c r="BK183" s="239">
        <f>ROUND(I183*H183,2)</f>
        <v>0</v>
      </c>
      <c r="BL183" s="18" t="s">
        <v>132</v>
      </c>
      <c r="BM183" s="238" t="s">
        <v>502</v>
      </c>
    </row>
    <row r="184" s="2" customFormat="1">
      <c r="A184" s="39"/>
      <c r="B184" s="40"/>
      <c r="C184" s="41"/>
      <c r="D184" s="240" t="s">
        <v>141</v>
      </c>
      <c r="E184" s="41"/>
      <c r="F184" s="241" t="s">
        <v>503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141</v>
      </c>
      <c r="AU184" s="18" t="s">
        <v>94</v>
      </c>
    </row>
    <row r="185" s="2" customFormat="1">
      <c r="A185" s="39"/>
      <c r="B185" s="40"/>
      <c r="C185" s="41"/>
      <c r="D185" s="249" t="s">
        <v>200</v>
      </c>
      <c r="E185" s="41"/>
      <c r="F185" s="250" t="s">
        <v>504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200</v>
      </c>
      <c r="AU185" s="18" t="s">
        <v>94</v>
      </c>
    </row>
    <row r="186" s="14" customFormat="1">
      <c r="A186" s="14"/>
      <c r="B186" s="261"/>
      <c r="C186" s="262"/>
      <c r="D186" s="240" t="s">
        <v>202</v>
      </c>
      <c r="E186" s="263" t="s">
        <v>1</v>
      </c>
      <c r="F186" s="264" t="s">
        <v>505</v>
      </c>
      <c r="G186" s="262"/>
      <c r="H186" s="265">
        <v>2510.2559999999999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1" t="s">
        <v>202</v>
      </c>
      <c r="AU186" s="271" t="s">
        <v>94</v>
      </c>
      <c r="AV186" s="14" t="s">
        <v>94</v>
      </c>
      <c r="AW186" s="14" t="s">
        <v>36</v>
      </c>
      <c r="AX186" s="14" t="s">
        <v>81</v>
      </c>
      <c r="AY186" s="271" t="s">
        <v>133</v>
      </c>
    </row>
    <row r="187" s="16" customFormat="1">
      <c r="A187" s="16"/>
      <c r="B187" s="283"/>
      <c r="C187" s="284"/>
      <c r="D187" s="240" t="s">
        <v>202</v>
      </c>
      <c r="E187" s="285" t="s">
        <v>1</v>
      </c>
      <c r="F187" s="286" t="s">
        <v>316</v>
      </c>
      <c r="G187" s="284"/>
      <c r="H187" s="287">
        <v>2510.2559999999999</v>
      </c>
      <c r="I187" s="288"/>
      <c r="J187" s="284"/>
      <c r="K187" s="284"/>
      <c r="L187" s="289"/>
      <c r="M187" s="290"/>
      <c r="N187" s="291"/>
      <c r="O187" s="291"/>
      <c r="P187" s="291"/>
      <c r="Q187" s="291"/>
      <c r="R187" s="291"/>
      <c r="S187" s="291"/>
      <c r="T187" s="292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T187" s="293" t="s">
        <v>202</v>
      </c>
      <c r="AU187" s="293" t="s">
        <v>94</v>
      </c>
      <c r="AV187" s="16" t="s">
        <v>132</v>
      </c>
      <c r="AW187" s="16" t="s">
        <v>36</v>
      </c>
      <c r="AX187" s="16" t="s">
        <v>88</v>
      </c>
      <c r="AY187" s="293" t="s">
        <v>133</v>
      </c>
    </row>
    <row r="188" s="2" customFormat="1" ht="33" customHeight="1">
      <c r="A188" s="39"/>
      <c r="B188" s="40"/>
      <c r="C188" s="227" t="s">
        <v>506</v>
      </c>
      <c r="D188" s="227" t="s">
        <v>136</v>
      </c>
      <c r="E188" s="228" t="s">
        <v>507</v>
      </c>
      <c r="F188" s="229" t="s">
        <v>508</v>
      </c>
      <c r="G188" s="230" t="s">
        <v>338</v>
      </c>
      <c r="H188" s="231">
        <v>8.7279999999999998</v>
      </c>
      <c r="I188" s="232"/>
      <c r="J188" s="233">
        <f>ROUND(I188*H188,2)</f>
        <v>0</v>
      </c>
      <c r="K188" s="229" t="s">
        <v>197</v>
      </c>
      <c r="L188" s="45"/>
      <c r="M188" s="234" t="s">
        <v>1</v>
      </c>
      <c r="N188" s="235" t="s">
        <v>47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132</v>
      </c>
      <c r="AT188" s="238" t="s">
        <v>136</v>
      </c>
      <c r="AU188" s="238" t="s">
        <v>94</v>
      </c>
      <c r="AY188" s="18" t="s">
        <v>133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94</v>
      </c>
      <c r="BK188" s="239">
        <f>ROUND(I188*H188,2)</f>
        <v>0</v>
      </c>
      <c r="BL188" s="18" t="s">
        <v>132</v>
      </c>
      <c r="BM188" s="238" t="s">
        <v>509</v>
      </c>
    </row>
    <row r="189" s="2" customFormat="1">
      <c r="A189" s="39"/>
      <c r="B189" s="40"/>
      <c r="C189" s="41"/>
      <c r="D189" s="240" t="s">
        <v>141</v>
      </c>
      <c r="E189" s="41"/>
      <c r="F189" s="241" t="s">
        <v>510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141</v>
      </c>
      <c r="AU189" s="18" t="s">
        <v>94</v>
      </c>
    </row>
    <row r="190" s="2" customFormat="1">
      <c r="A190" s="39"/>
      <c r="B190" s="40"/>
      <c r="C190" s="41"/>
      <c r="D190" s="249" t="s">
        <v>200</v>
      </c>
      <c r="E190" s="41"/>
      <c r="F190" s="250" t="s">
        <v>511</v>
      </c>
      <c r="G190" s="41"/>
      <c r="H190" s="41"/>
      <c r="I190" s="242"/>
      <c r="J190" s="41"/>
      <c r="K190" s="41"/>
      <c r="L190" s="45"/>
      <c r="M190" s="243"/>
      <c r="N190" s="24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200</v>
      </c>
      <c r="AU190" s="18" t="s">
        <v>94</v>
      </c>
    </row>
    <row r="191" s="14" customFormat="1">
      <c r="A191" s="14"/>
      <c r="B191" s="261"/>
      <c r="C191" s="262"/>
      <c r="D191" s="240" t="s">
        <v>202</v>
      </c>
      <c r="E191" s="263" t="s">
        <v>1</v>
      </c>
      <c r="F191" s="264" t="s">
        <v>512</v>
      </c>
      <c r="G191" s="262"/>
      <c r="H191" s="265">
        <v>77.048000000000002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202</v>
      </c>
      <c r="AU191" s="271" t="s">
        <v>94</v>
      </c>
      <c r="AV191" s="14" t="s">
        <v>94</v>
      </c>
      <c r="AW191" s="14" t="s">
        <v>36</v>
      </c>
      <c r="AX191" s="14" t="s">
        <v>81</v>
      </c>
      <c r="AY191" s="271" t="s">
        <v>133</v>
      </c>
    </row>
    <row r="192" s="14" customFormat="1">
      <c r="A192" s="14"/>
      <c r="B192" s="261"/>
      <c r="C192" s="262"/>
      <c r="D192" s="240" t="s">
        <v>202</v>
      </c>
      <c r="E192" s="263" t="s">
        <v>1</v>
      </c>
      <c r="F192" s="264" t="s">
        <v>513</v>
      </c>
      <c r="G192" s="262"/>
      <c r="H192" s="265">
        <v>3.3599999999999999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1" t="s">
        <v>202</v>
      </c>
      <c r="AU192" s="271" t="s">
        <v>94</v>
      </c>
      <c r="AV192" s="14" t="s">
        <v>94</v>
      </c>
      <c r="AW192" s="14" t="s">
        <v>36</v>
      </c>
      <c r="AX192" s="14" t="s">
        <v>81</v>
      </c>
      <c r="AY192" s="271" t="s">
        <v>133</v>
      </c>
    </row>
    <row r="193" s="14" customFormat="1">
      <c r="A193" s="14"/>
      <c r="B193" s="261"/>
      <c r="C193" s="262"/>
      <c r="D193" s="240" t="s">
        <v>202</v>
      </c>
      <c r="E193" s="263" t="s">
        <v>1</v>
      </c>
      <c r="F193" s="264" t="s">
        <v>514</v>
      </c>
      <c r="G193" s="262"/>
      <c r="H193" s="265">
        <v>0.75600000000000001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1" t="s">
        <v>202</v>
      </c>
      <c r="AU193" s="271" t="s">
        <v>94</v>
      </c>
      <c r="AV193" s="14" t="s">
        <v>94</v>
      </c>
      <c r="AW193" s="14" t="s">
        <v>36</v>
      </c>
      <c r="AX193" s="14" t="s">
        <v>81</v>
      </c>
      <c r="AY193" s="271" t="s">
        <v>133</v>
      </c>
    </row>
    <row r="194" s="14" customFormat="1">
      <c r="A194" s="14"/>
      <c r="B194" s="261"/>
      <c r="C194" s="262"/>
      <c r="D194" s="240" t="s">
        <v>202</v>
      </c>
      <c r="E194" s="263" t="s">
        <v>1</v>
      </c>
      <c r="F194" s="264" t="s">
        <v>515</v>
      </c>
      <c r="G194" s="262"/>
      <c r="H194" s="265">
        <v>4.29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1" t="s">
        <v>202</v>
      </c>
      <c r="AU194" s="271" t="s">
        <v>94</v>
      </c>
      <c r="AV194" s="14" t="s">
        <v>94</v>
      </c>
      <c r="AW194" s="14" t="s">
        <v>36</v>
      </c>
      <c r="AX194" s="14" t="s">
        <v>81</v>
      </c>
      <c r="AY194" s="271" t="s">
        <v>133</v>
      </c>
    </row>
    <row r="195" s="14" customFormat="1">
      <c r="A195" s="14"/>
      <c r="B195" s="261"/>
      <c r="C195" s="262"/>
      <c r="D195" s="240" t="s">
        <v>202</v>
      </c>
      <c r="E195" s="263" t="s">
        <v>1</v>
      </c>
      <c r="F195" s="264" t="s">
        <v>516</v>
      </c>
      <c r="G195" s="262"/>
      <c r="H195" s="265">
        <v>1.8240000000000001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202</v>
      </c>
      <c r="AU195" s="271" t="s">
        <v>94</v>
      </c>
      <c r="AV195" s="14" t="s">
        <v>94</v>
      </c>
      <c r="AW195" s="14" t="s">
        <v>36</v>
      </c>
      <c r="AX195" s="14" t="s">
        <v>81</v>
      </c>
      <c r="AY195" s="271" t="s">
        <v>133</v>
      </c>
    </row>
    <row r="196" s="16" customFormat="1">
      <c r="A196" s="16"/>
      <c r="B196" s="283"/>
      <c r="C196" s="284"/>
      <c r="D196" s="240" t="s">
        <v>202</v>
      </c>
      <c r="E196" s="285" t="s">
        <v>1</v>
      </c>
      <c r="F196" s="286" t="s">
        <v>316</v>
      </c>
      <c r="G196" s="284"/>
      <c r="H196" s="287">
        <v>87.278000000000006</v>
      </c>
      <c r="I196" s="288"/>
      <c r="J196" s="284"/>
      <c r="K196" s="284"/>
      <c r="L196" s="289"/>
      <c r="M196" s="290"/>
      <c r="N196" s="291"/>
      <c r="O196" s="291"/>
      <c r="P196" s="291"/>
      <c r="Q196" s="291"/>
      <c r="R196" s="291"/>
      <c r="S196" s="291"/>
      <c r="T196" s="292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93" t="s">
        <v>202</v>
      </c>
      <c r="AU196" s="293" t="s">
        <v>94</v>
      </c>
      <c r="AV196" s="16" t="s">
        <v>132</v>
      </c>
      <c r="AW196" s="16" t="s">
        <v>36</v>
      </c>
      <c r="AX196" s="16" t="s">
        <v>88</v>
      </c>
      <c r="AY196" s="293" t="s">
        <v>133</v>
      </c>
    </row>
    <row r="197" s="14" customFormat="1">
      <c r="A197" s="14"/>
      <c r="B197" s="261"/>
      <c r="C197" s="262"/>
      <c r="D197" s="240" t="s">
        <v>202</v>
      </c>
      <c r="E197" s="262"/>
      <c r="F197" s="264" t="s">
        <v>517</v>
      </c>
      <c r="G197" s="262"/>
      <c r="H197" s="265">
        <v>8.7279999999999998</v>
      </c>
      <c r="I197" s="266"/>
      <c r="J197" s="262"/>
      <c r="K197" s="262"/>
      <c r="L197" s="267"/>
      <c r="M197" s="268"/>
      <c r="N197" s="269"/>
      <c r="O197" s="269"/>
      <c r="P197" s="269"/>
      <c r="Q197" s="269"/>
      <c r="R197" s="269"/>
      <c r="S197" s="269"/>
      <c r="T197" s="27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1" t="s">
        <v>202</v>
      </c>
      <c r="AU197" s="271" t="s">
        <v>94</v>
      </c>
      <c r="AV197" s="14" t="s">
        <v>94</v>
      </c>
      <c r="AW197" s="14" t="s">
        <v>4</v>
      </c>
      <c r="AX197" s="14" t="s">
        <v>88</v>
      </c>
      <c r="AY197" s="271" t="s">
        <v>133</v>
      </c>
    </row>
    <row r="198" s="2" customFormat="1" ht="33" customHeight="1">
      <c r="A198" s="39"/>
      <c r="B198" s="40"/>
      <c r="C198" s="227" t="s">
        <v>518</v>
      </c>
      <c r="D198" s="227" t="s">
        <v>136</v>
      </c>
      <c r="E198" s="228" t="s">
        <v>519</v>
      </c>
      <c r="F198" s="229" t="s">
        <v>520</v>
      </c>
      <c r="G198" s="230" t="s">
        <v>338</v>
      </c>
      <c r="H198" s="231">
        <v>1.5820000000000001</v>
      </c>
      <c r="I198" s="232"/>
      <c r="J198" s="233">
        <f>ROUND(I198*H198,2)</f>
        <v>0</v>
      </c>
      <c r="K198" s="229" t="s">
        <v>197</v>
      </c>
      <c r="L198" s="45"/>
      <c r="M198" s="234" t="s">
        <v>1</v>
      </c>
      <c r="N198" s="235" t="s">
        <v>47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132</v>
      </c>
      <c r="AT198" s="238" t="s">
        <v>136</v>
      </c>
      <c r="AU198" s="238" t="s">
        <v>94</v>
      </c>
      <c r="AY198" s="18" t="s">
        <v>133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94</v>
      </c>
      <c r="BK198" s="239">
        <f>ROUND(I198*H198,2)</f>
        <v>0</v>
      </c>
      <c r="BL198" s="18" t="s">
        <v>132</v>
      </c>
      <c r="BM198" s="238" t="s">
        <v>521</v>
      </c>
    </row>
    <row r="199" s="2" customFormat="1">
      <c r="A199" s="39"/>
      <c r="B199" s="40"/>
      <c r="C199" s="41"/>
      <c r="D199" s="240" t="s">
        <v>141</v>
      </c>
      <c r="E199" s="41"/>
      <c r="F199" s="241" t="s">
        <v>522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141</v>
      </c>
      <c r="AU199" s="18" t="s">
        <v>94</v>
      </c>
    </row>
    <row r="200" s="2" customFormat="1">
      <c r="A200" s="39"/>
      <c r="B200" s="40"/>
      <c r="C200" s="41"/>
      <c r="D200" s="249" t="s">
        <v>200</v>
      </c>
      <c r="E200" s="41"/>
      <c r="F200" s="250" t="s">
        <v>523</v>
      </c>
      <c r="G200" s="41"/>
      <c r="H200" s="41"/>
      <c r="I200" s="242"/>
      <c r="J200" s="41"/>
      <c r="K200" s="41"/>
      <c r="L200" s="45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200</v>
      </c>
      <c r="AU200" s="18" t="s">
        <v>94</v>
      </c>
    </row>
    <row r="201" s="14" customFormat="1">
      <c r="A201" s="14"/>
      <c r="B201" s="261"/>
      <c r="C201" s="262"/>
      <c r="D201" s="240" t="s">
        <v>202</v>
      </c>
      <c r="E201" s="263" t="s">
        <v>1</v>
      </c>
      <c r="F201" s="264" t="s">
        <v>524</v>
      </c>
      <c r="G201" s="262"/>
      <c r="H201" s="265">
        <v>104.59399999999999</v>
      </c>
      <c r="I201" s="266"/>
      <c r="J201" s="262"/>
      <c r="K201" s="262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202</v>
      </c>
      <c r="AU201" s="271" t="s">
        <v>94</v>
      </c>
      <c r="AV201" s="14" t="s">
        <v>94</v>
      </c>
      <c r="AW201" s="14" t="s">
        <v>36</v>
      </c>
      <c r="AX201" s="14" t="s">
        <v>81</v>
      </c>
      <c r="AY201" s="271" t="s">
        <v>133</v>
      </c>
    </row>
    <row r="202" s="14" customFormat="1">
      <c r="A202" s="14"/>
      <c r="B202" s="261"/>
      <c r="C202" s="262"/>
      <c r="D202" s="240" t="s">
        <v>202</v>
      </c>
      <c r="E202" s="263" t="s">
        <v>1</v>
      </c>
      <c r="F202" s="264" t="s">
        <v>525</v>
      </c>
      <c r="G202" s="262"/>
      <c r="H202" s="265">
        <v>-87.278000000000006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202</v>
      </c>
      <c r="AU202" s="271" t="s">
        <v>94</v>
      </c>
      <c r="AV202" s="14" t="s">
        <v>94</v>
      </c>
      <c r="AW202" s="14" t="s">
        <v>36</v>
      </c>
      <c r="AX202" s="14" t="s">
        <v>81</v>
      </c>
      <c r="AY202" s="271" t="s">
        <v>133</v>
      </c>
    </row>
    <row r="203" s="14" customFormat="1">
      <c r="A203" s="14"/>
      <c r="B203" s="261"/>
      <c r="C203" s="262"/>
      <c r="D203" s="240" t="s">
        <v>202</v>
      </c>
      <c r="E203" s="263" t="s">
        <v>1</v>
      </c>
      <c r="F203" s="264" t="s">
        <v>526</v>
      </c>
      <c r="G203" s="262"/>
      <c r="H203" s="265">
        <v>-1.5</v>
      </c>
      <c r="I203" s="266"/>
      <c r="J203" s="262"/>
      <c r="K203" s="262"/>
      <c r="L203" s="267"/>
      <c r="M203" s="268"/>
      <c r="N203" s="269"/>
      <c r="O203" s="269"/>
      <c r="P203" s="269"/>
      <c r="Q203" s="269"/>
      <c r="R203" s="269"/>
      <c r="S203" s="269"/>
      <c r="T203" s="27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1" t="s">
        <v>202</v>
      </c>
      <c r="AU203" s="271" t="s">
        <v>94</v>
      </c>
      <c r="AV203" s="14" t="s">
        <v>94</v>
      </c>
      <c r="AW203" s="14" t="s">
        <v>36</v>
      </c>
      <c r="AX203" s="14" t="s">
        <v>81</v>
      </c>
      <c r="AY203" s="271" t="s">
        <v>133</v>
      </c>
    </row>
    <row r="204" s="16" customFormat="1">
      <c r="A204" s="16"/>
      <c r="B204" s="283"/>
      <c r="C204" s="284"/>
      <c r="D204" s="240" t="s">
        <v>202</v>
      </c>
      <c r="E204" s="285" t="s">
        <v>1</v>
      </c>
      <c r="F204" s="286" t="s">
        <v>316</v>
      </c>
      <c r="G204" s="284"/>
      <c r="H204" s="287">
        <v>15.815999999999988</v>
      </c>
      <c r="I204" s="288"/>
      <c r="J204" s="284"/>
      <c r="K204" s="284"/>
      <c r="L204" s="289"/>
      <c r="M204" s="290"/>
      <c r="N204" s="291"/>
      <c r="O204" s="291"/>
      <c r="P204" s="291"/>
      <c r="Q204" s="291"/>
      <c r="R204" s="291"/>
      <c r="S204" s="291"/>
      <c r="T204" s="292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3" t="s">
        <v>202</v>
      </c>
      <c r="AU204" s="293" t="s">
        <v>94</v>
      </c>
      <c r="AV204" s="16" t="s">
        <v>132</v>
      </c>
      <c r="AW204" s="16" t="s">
        <v>36</v>
      </c>
      <c r="AX204" s="16" t="s">
        <v>88</v>
      </c>
      <c r="AY204" s="293" t="s">
        <v>133</v>
      </c>
    </row>
    <row r="205" s="14" customFormat="1">
      <c r="A205" s="14"/>
      <c r="B205" s="261"/>
      <c r="C205" s="262"/>
      <c r="D205" s="240" t="s">
        <v>202</v>
      </c>
      <c r="E205" s="262"/>
      <c r="F205" s="264" t="s">
        <v>527</v>
      </c>
      <c r="G205" s="262"/>
      <c r="H205" s="265">
        <v>1.5820000000000001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202</v>
      </c>
      <c r="AU205" s="271" t="s">
        <v>94</v>
      </c>
      <c r="AV205" s="14" t="s">
        <v>94</v>
      </c>
      <c r="AW205" s="14" t="s">
        <v>4</v>
      </c>
      <c r="AX205" s="14" t="s">
        <v>88</v>
      </c>
      <c r="AY205" s="271" t="s">
        <v>133</v>
      </c>
    </row>
    <row r="206" s="2" customFormat="1" ht="33" customHeight="1">
      <c r="A206" s="39"/>
      <c r="B206" s="40"/>
      <c r="C206" s="227" t="s">
        <v>528</v>
      </c>
      <c r="D206" s="227" t="s">
        <v>136</v>
      </c>
      <c r="E206" s="228" t="s">
        <v>379</v>
      </c>
      <c r="F206" s="229" t="s">
        <v>380</v>
      </c>
      <c r="G206" s="230" t="s">
        <v>338</v>
      </c>
      <c r="H206" s="231">
        <v>1.5</v>
      </c>
      <c r="I206" s="232"/>
      <c r="J206" s="233">
        <f>ROUND(I206*H206,2)</f>
        <v>0</v>
      </c>
      <c r="K206" s="229" t="s">
        <v>197</v>
      </c>
      <c r="L206" s="45"/>
      <c r="M206" s="234" t="s">
        <v>1</v>
      </c>
      <c r="N206" s="235" t="s">
        <v>47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132</v>
      </c>
      <c r="AT206" s="238" t="s">
        <v>136</v>
      </c>
      <c r="AU206" s="238" t="s">
        <v>94</v>
      </c>
      <c r="AY206" s="18" t="s">
        <v>133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94</v>
      </c>
      <c r="BK206" s="239">
        <f>ROUND(I206*H206,2)</f>
        <v>0</v>
      </c>
      <c r="BL206" s="18" t="s">
        <v>132</v>
      </c>
      <c r="BM206" s="238" t="s">
        <v>529</v>
      </c>
    </row>
    <row r="207" s="2" customFormat="1">
      <c r="A207" s="39"/>
      <c r="B207" s="40"/>
      <c r="C207" s="41"/>
      <c r="D207" s="240" t="s">
        <v>141</v>
      </c>
      <c r="E207" s="41"/>
      <c r="F207" s="241" t="s">
        <v>382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141</v>
      </c>
      <c r="AU207" s="18" t="s">
        <v>94</v>
      </c>
    </row>
    <row r="208" s="2" customFormat="1">
      <c r="A208" s="39"/>
      <c r="B208" s="40"/>
      <c r="C208" s="41"/>
      <c r="D208" s="249" t="s">
        <v>200</v>
      </c>
      <c r="E208" s="41"/>
      <c r="F208" s="250" t="s">
        <v>383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200</v>
      </c>
      <c r="AU208" s="18" t="s">
        <v>94</v>
      </c>
    </row>
    <row r="209" s="2" customFormat="1" ht="37.8" customHeight="1">
      <c r="A209" s="39"/>
      <c r="B209" s="40"/>
      <c r="C209" s="227" t="s">
        <v>530</v>
      </c>
      <c r="D209" s="227" t="s">
        <v>136</v>
      </c>
      <c r="E209" s="228" t="s">
        <v>531</v>
      </c>
      <c r="F209" s="229" t="s">
        <v>532</v>
      </c>
      <c r="G209" s="230" t="s">
        <v>338</v>
      </c>
      <c r="H209" s="231">
        <v>78.549999999999997</v>
      </c>
      <c r="I209" s="232"/>
      <c r="J209" s="233">
        <f>ROUND(I209*H209,2)</f>
        <v>0</v>
      </c>
      <c r="K209" s="229" t="s">
        <v>533</v>
      </c>
      <c r="L209" s="45"/>
      <c r="M209" s="234" t="s">
        <v>1</v>
      </c>
      <c r="N209" s="235" t="s">
        <v>47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132</v>
      </c>
      <c r="AT209" s="238" t="s">
        <v>136</v>
      </c>
      <c r="AU209" s="238" t="s">
        <v>94</v>
      </c>
      <c r="AY209" s="18" t="s">
        <v>133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94</v>
      </c>
      <c r="BK209" s="239">
        <f>ROUND(I209*H209,2)</f>
        <v>0</v>
      </c>
      <c r="BL209" s="18" t="s">
        <v>132</v>
      </c>
      <c r="BM209" s="238" t="s">
        <v>534</v>
      </c>
    </row>
    <row r="210" s="2" customFormat="1">
      <c r="A210" s="39"/>
      <c r="B210" s="40"/>
      <c r="C210" s="41"/>
      <c r="D210" s="240" t="s">
        <v>141</v>
      </c>
      <c r="E210" s="41"/>
      <c r="F210" s="241" t="s">
        <v>535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141</v>
      </c>
      <c r="AU210" s="18" t="s">
        <v>94</v>
      </c>
    </row>
    <row r="211" s="2" customFormat="1">
      <c r="A211" s="39"/>
      <c r="B211" s="40"/>
      <c r="C211" s="41"/>
      <c r="D211" s="249" t="s">
        <v>200</v>
      </c>
      <c r="E211" s="41"/>
      <c r="F211" s="250" t="s">
        <v>536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200</v>
      </c>
      <c r="AU211" s="18" t="s">
        <v>94</v>
      </c>
    </row>
    <row r="212" s="14" customFormat="1">
      <c r="A212" s="14"/>
      <c r="B212" s="261"/>
      <c r="C212" s="262"/>
      <c r="D212" s="240" t="s">
        <v>202</v>
      </c>
      <c r="E212" s="262"/>
      <c r="F212" s="264" t="s">
        <v>537</v>
      </c>
      <c r="G212" s="262"/>
      <c r="H212" s="265">
        <v>78.549999999999997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1" t="s">
        <v>202</v>
      </c>
      <c r="AU212" s="271" t="s">
        <v>94</v>
      </c>
      <c r="AV212" s="14" t="s">
        <v>94</v>
      </c>
      <c r="AW212" s="14" t="s">
        <v>4</v>
      </c>
      <c r="AX212" s="14" t="s">
        <v>88</v>
      </c>
      <c r="AY212" s="271" t="s">
        <v>133</v>
      </c>
    </row>
    <row r="213" s="2" customFormat="1" ht="33" customHeight="1">
      <c r="A213" s="39"/>
      <c r="B213" s="40"/>
      <c r="C213" s="227" t="s">
        <v>538</v>
      </c>
      <c r="D213" s="227" t="s">
        <v>136</v>
      </c>
      <c r="E213" s="228" t="s">
        <v>539</v>
      </c>
      <c r="F213" s="229" t="s">
        <v>540</v>
      </c>
      <c r="G213" s="230" t="s">
        <v>338</v>
      </c>
      <c r="H213" s="231">
        <v>14.234</v>
      </c>
      <c r="I213" s="232"/>
      <c r="J213" s="233">
        <f>ROUND(I213*H213,2)</f>
        <v>0</v>
      </c>
      <c r="K213" s="229" t="s">
        <v>533</v>
      </c>
      <c r="L213" s="45"/>
      <c r="M213" s="234" t="s">
        <v>1</v>
      </c>
      <c r="N213" s="235" t="s">
        <v>47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132</v>
      </c>
      <c r="AT213" s="238" t="s">
        <v>136</v>
      </c>
      <c r="AU213" s="238" t="s">
        <v>94</v>
      </c>
      <c r="AY213" s="18" t="s">
        <v>133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94</v>
      </c>
      <c r="BK213" s="239">
        <f>ROUND(I213*H213,2)</f>
        <v>0</v>
      </c>
      <c r="BL213" s="18" t="s">
        <v>132</v>
      </c>
      <c r="BM213" s="238" t="s">
        <v>541</v>
      </c>
    </row>
    <row r="214" s="2" customFormat="1">
      <c r="A214" s="39"/>
      <c r="B214" s="40"/>
      <c r="C214" s="41"/>
      <c r="D214" s="240" t="s">
        <v>141</v>
      </c>
      <c r="E214" s="41"/>
      <c r="F214" s="241" t="s">
        <v>542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141</v>
      </c>
      <c r="AU214" s="18" t="s">
        <v>94</v>
      </c>
    </row>
    <row r="215" s="2" customFormat="1">
      <c r="A215" s="39"/>
      <c r="B215" s="40"/>
      <c r="C215" s="41"/>
      <c r="D215" s="249" t="s">
        <v>200</v>
      </c>
      <c r="E215" s="41"/>
      <c r="F215" s="250" t="s">
        <v>543</v>
      </c>
      <c r="G215" s="41"/>
      <c r="H215" s="41"/>
      <c r="I215" s="242"/>
      <c r="J215" s="41"/>
      <c r="K215" s="41"/>
      <c r="L215" s="45"/>
      <c r="M215" s="243"/>
      <c r="N215" s="24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200</v>
      </c>
      <c r="AU215" s="18" t="s">
        <v>94</v>
      </c>
    </row>
    <row r="216" s="14" customFormat="1">
      <c r="A216" s="14"/>
      <c r="B216" s="261"/>
      <c r="C216" s="262"/>
      <c r="D216" s="240" t="s">
        <v>202</v>
      </c>
      <c r="E216" s="262"/>
      <c r="F216" s="264" t="s">
        <v>544</v>
      </c>
      <c r="G216" s="262"/>
      <c r="H216" s="265">
        <v>14.234</v>
      </c>
      <c r="I216" s="266"/>
      <c r="J216" s="262"/>
      <c r="K216" s="262"/>
      <c r="L216" s="267"/>
      <c r="M216" s="294"/>
      <c r="N216" s="295"/>
      <c r="O216" s="295"/>
      <c r="P216" s="295"/>
      <c r="Q216" s="295"/>
      <c r="R216" s="295"/>
      <c r="S216" s="295"/>
      <c r="T216" s="29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1" t="s">
        <v>202</v>
      </c>
      <c r="AU216" s="271" t="s">
        <v>94</v>
      </c>
      <c r="AV216" s="14" t="s">
        <v>94</v>
      </c>
      <c r="AW216" s="14" t="s">
        <v>4</v>
      </c>
      <c r="AX216" s="14" t="s">
        <v>88</v>
      </c>
      <c r="AY216" s="271" t="s">
        <v>133</v>
      </c>
    </row>
    <row r="217" s="2" customFormat="1" ht="6.96" customHeight="1">
      <c r="A217" s="39"/>
      <c r="B217" s="67"/>
      <c r="C217" s="68"/>
      <c r="D217" s="68"/>
      <c r="E217" s="68"/>
      <c r="F217" s="68"/>
      <c r="G217" s="68"/>
      <c r="H217" s="68"/>
      <c r="I217" s="68"/>
      <c r="J217" s="68"/>
      <c r="K217" s="68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BJyubxfylbfc6pY7w+wTHkrr1lGVp+ia5IFhD7ckmi4GMvE2ed21So2FbOCVERnlj1kFCzuMfgSP2Fv2xqVo0w==" hashValue="rXNPicOfShvPrzf2I64Pj/NhxQ6V1r00xlSSJexzg+Hh9hCiT771p5z8WUaM1KGTe42Yq/xNC18P0k4fM385TA==" algorithmName="SHA-512" password="CC35"/>
  <autoFilter ref="C122:K2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hyperlinks>
    <hyperlink ref="F128" r:id="rId1" display="https://podminky.urs.cz/item/CS_URS_2024_02/961044111"/>
    <hyperlink ref="F140" r:id="rId2" display="https://podminky.urs.cz/item/CS_URS_2024_02/962032112"/>
    <hyperlink ref="F146" r:id="rId3" display="https://podminky.urs.cz/item/CS_URS_2024_02/962032231"/>
    <hyperlink ref="F154" r:id="rId4" display="https://podminky.urs.cz/item/CS_URS_2024_02/966003812"/>
    <hyperlink ref="F157" r:id="rId5" display="https://podminky.urs.cz/item/CS_URS_2024_02/966003818"/>
    <hyperlink ref="F160" r:id="rId6" display="https://podminky.urs.cz/item/CS_URS_2024_02/966052121"/>
    <hyperlink ref="F163" r:id="rId7" display="https://podminky.urs.cz/item/CS_URS_2024_02/966062112"/>
    <hyperlink ref="F166" r:id="rId8" display="https://podminky.urs.cz/item/CS_URS_2024_02/966071711"/>
    <hyperlink ref="F169" r:id="rId9" display="https://podminky.urs.cz/item/CS_URS_2024_02/966071821"/>
    <hyperlink ref="F172" r:id="rId10" display="https://podminky.urs.cz/item/CS_URS_2024_02/966071822"/>
    <hyperlink ref="F175" r:id="rId11" display="https://podminky.urs.cz/item/CS_URS_2024_02/966073812"/>
    <hyperlink ref="F182" r:id="rId12" display="https://podminky.urs.cz/item/CS_URS_2024_02/997013501"/>
    <hyperlink ref="F185" r:id="rId13" display="https://podminky.urs.cz/item/CS_URS_2024_02/997013509"/>
    <hyperlink ref="F190" r:id="rId14" display="https://podminky.urs.cz/item/CS_URS_2024_02/997013601"/>
    <hyperlink ref="F200" r:id="rId15" display="https://podminky.urs.cz/item/CS_URS_2024_02/997013603"/>
    <hyperlink ref="F208" r:id="rId16" display="https://podminky.urs.cz/item/CS_URS_2024_02/997013811"/>
    <hyperlink ref="F211" r:id="rId17" display="https://podminky.urs.cz/item/CS_URS_2025_01/997013861"/>
    <hyperlink ref="F215" r:id="rId18" display="https://podminky.urs.cz/item/CS_URS_2025_01/99701386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k-36\k_36</dc:creator>
  <cp:lastModifiedBy>k-36\k_36</cp:lastModifiedBy>
  <dcterms:created xsi:type="dcterms:W3CDTF">2025-01-17T12:50:14Z</dcterms:created>
  <dcterms:modified xsi:type="dcterms:W3CDTF">2025-01-17T12:50:20Z</dcterms:modified>
</cp:coreProperties>
</file>